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uic365-my.sharepoint.com/personal/coreil4_uic_edu/Documents/Documents/"/>
    </mc:Choice>
  </mc:AlternateContent>
  <xr:revisionPtr revIDLastSave="0" documentId="8_{12C6991A-A58F-4985-8F87-65D50C4AC29D}" xr6:coauthVersionLast="47" xr6:coauthVersionMax="47" xr10:uidLastSave="{00000000-0000-0000-0000-000000000000}"/>
  <bookViews>
    <workbookView xWindow="-110" yWindow="-110" windowWidth="19420" windowHeight="11500" tabRatio="883" firstSheet="2" activeTab="3" xr2:uid="{00000000-000D-0000-FFFF-FFFF00000000}"/>
  </bookViews>
  <sheets>
    <sheet name="Data Field Descriptions" sheetId="3" r:id="rId1"/>
    <sheet name="Data Example" sheetId="16" r:id="rId2"/>
    <sheet name="INPUT Midwest &amp; Northeast Data" sheetId="10" r:id="rId3"/>
    <sheet name="RESULTS Midwest &amp; Northeast" sheetId="8" r:id="rId4"/>
    <sheet name="INPUT Western &amp; Southern Data" sheetId="14" r:id="rId5"/>
    <sheet name="RESULTS Western &amp; Southern" sheetId="15" r:id="rId6"/>
    <sheet name=" Data References (2)" sheetId="11" state="hidden" r:id="rId7"/>
    <sheet name="Data References" sheetId="2"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7" i="10" l="1"/>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A104" i="8"/>
  <c r="B104" i="8" s="1"/>
  <c r="A105" i="8"/>
  <c r="B105" i="8" s="1"/>
  <c r="A106" i="8"/>
  <c r="C106" i="8" s="1"/>
  <c r="A107" i="8"/>
  <c r="C107" i="8" s="1"/>
  <c r="A108" i="8"/>
  <c r="A109" i="8"/>
  <c r="A110" i="8"/>
  <c r="C110" i="8" s="1"/>
  <c r="A111" i="8"/>
  <c r="B111" i="8" s="1"/>
  <c r="A112" i="8"/>
  <c r="B112" i="8" s="1"/>
  <c r="A113" i="8"/>
  <c r="A114" i="8"/>
  <c r="B114" i="8" s="1"/>
  <c r="A115" i="8"/>
  <c r="B115" i="8" s="1"/>
  <c r="A116" i="8"/>
  <c r="C116" i="8" s="1"/>
  <c r="A117" i="8"/>
  <c r="C117" i="8" s="1"/>
  <c r="A118" i="8"/>
  <c r="C118" i="8" s="1"/>
  <c r="A119" i="8"/>
  <c r="C119" i="8" s="1"/>
  <c r="A120" i="8"/>
  <c r="A121" i="8"/>
  <c r="C121" i="8" s="1"/>
  <c r="A122" i="8"/>
  <c r="C122" i="8" s="1"/>
  <c r="A123" i="8"/>
  <c r="B123" i="8" s="1"/>
  <c r="A124" i="8"/>
  <c r="B124" i="8" s="1"/>
  <c r="A125" i="8"/>
  <c r="A126" i="8"/>
  <c r="B126" i="8" s="1"/>
  <c r="A127" i="8"/>
  <c r="B127" i="8" s="1"/>
  <c r="A128" i="8"/>
  <c r="B128" i="8" s="1"/>
  <c r="A129" i="8"/>
  <c r="C129" i="8" s="1"/>
  <c r="A130" i="8"/>
  <c r="C130" i="8" s="1"/>
  <c r="A131" i="8"/>
  <c r="C131" i="8" s="1"/>
  <c r="A132" i="8"/>
  <c r="A133" i="8"/>
  <c r="A134" i="8"/>
  <c r="C134" i="8" s="1"/>
  <c r="A135" i="8"/>
  <c r="B135" i="8" s="1"/>
  <c r="A136" i="8"/>
  <c r="B136" i="8" s="1"/>
  <c r="A137" i="8"/>
  <c r="A138" i="8"/>
  <c r="B138" i="8" s="1"/>
  <c r="A139" i="8"/>
  <c r="B139" i="8" s="1"/>
  <c r="A140" i="8"/>
  <c r="B140" i="8" s="1"/>
  <c r="A141" i="8"/>
  <c r="B141" i="8" s="1"/>
  <c r="A142" i="8"/>
  <c r="C142" i="8" s="1"/>
  <c r="A143" i="8"/>
  <c r="C143" i="8" s="1"/>
  <c r="A144" i="8"/>
  <c r="A145" i="8"/>
  <c r="A146" i="8"/>
  <c r="C146" i="8" s="1"/>
  <c r="A147" i="8"/>
  <c r="B147" i="8" s="1"/>
  <c r="A148" i="8"/>
  <c r="B148" i="8" s="1"/>
  <c r="A149" i="8"/>
  <c r="A150" i="8"/>
  <c r="C150" i="8" s="1"/>
  <c r="A151" i="8"/>
  <c r="B151" i="8" s="1"/>
  <c r="A152" i="8"/>
  <c r="C152" i="8" s="1"/>
  <c r="A153" i="8"/>
  <c r="B153" i="8" s="1"/>
  <c r="A154" i="8"/>
  <c r="C154" i="8" s="1"/>
  <c r="A155" i="8"/>
  <c r="C155" i="8" s="1"/>
  <c r="A156" i="8"/>
  <c r="B156" i="8" s="1"/>
  <c r="A157" i="8"/>
  <c r="C157" i="8" s="1"/>
  <c r="A158" i="8"/>
  <c r="C158" i="8" s="1"/>
  <c r="A159" i="8"/>
  <c r="B159" i="8" s="1"/>
  <c r="A160" i="8"/>
  <c r="B160" i="8" s="1"/>
  <c r="A161" i="8"/>
  <c r="A162" i="8"/>
  <c r="C162" i="8" s="1"/>
  <c r="A163" i="8"/>
  <c r="B163" i="8" s="1"/>
  <c r="A164" i="8"/>
  <c r="C164" i="8" s="1"/>
  <c r="A165" i="8"/>
  <c r="C165" i="8" s="1"/>
  <c r="A166" i="8"/>
  <c r="C166" i="8" s="1"/>
  <c r="A167" i="8"/>
  <c r="C167" i="8" s="1"/>
  <c r="A168" i="8"/>
  <c r="A169" i="8"/>
  <c r="A170" i="8"/>
  <c r="C170" i="8" s="1"/>
  <c r="A171" i="8"/>
  <c r="B171" i="8" s="1"/>
  <c r="A172" i="8"/>
  <c r="B172" i="8" s="1"/>
  <c r="A173" i="8"/>
  <c r="A174" i="8"/>
  <c r="B174" i="8" s="1"/>
  <c r="A175" i="8"/>
  <c r="B175" i="8" s="1"/>
  <c r="A176" i="8"/>
  <c r="C176" i="8" s="1"/>
  <c r="A177" i="8"/>
  <c r="C177" i="8" s="1"/>
  <c r="A178" i="8"/>
  <c r="C178" i="8" s="1"/>
  <c r="A179" i="8"/>
  <c r="C179" i="8" s="1"/>
  <c r="A180" i="8"/>
  <c r="A181" i="8"/>
  <c r="A182" i="8"/>
  <c r="C182" i="8" s="1"/>
  <c r="A183" i="8"/>
  <c r="B183" i="8" s="1"/>
  <c r="A184" i="8"/>
  <c r="B184" i="8" s="1"/>
  <c r="A185" i="8"/>
  <c r="A186" i="8"/>
  <c r="C186" i="8" s="1"/>
  <c r="A187" i="8"/>
  <c r="B187" i="8" s="1"/>
  <c r="A188" i="8"/>
  <c r="C188" i="8" s="1"/>
  <c r="A189" i="8"/>
  <c r="C189" i="8" s="1"/>
  <c r="A190" i="8"/>
  <c r="C190" i="8" s="1"/>
  <c r="A191" i="8"/>
  <c r="C191" i="8" s="1"/>
  <c r="A192" i="8"/>
  <c r="A193" i="8"/>
  <c r="C193" i="8" s="1"/>
  <c r="A194" i="8"/>
  <c r="C194" i="8" s="1"/>
  <c r="A195" i="8"/>
  <c r="B195" i="8" s="1"/>
  <c r="A196" i="8"/>
  <c r="B196" i="8" s="1"/>
  <c r="A197" i="8"/>
  <c r="A198" i="8"/>
  <c r="B198" i="8" s="1"/>
  <c r="A199" i="8"/>
  <c r="B199" i="8" s="1"/>
  <c r="A200" i="8"/>
  <c r="B200" i="8" s="1"/>
  <c r="A201" i="8"/>
  <c r="B201" i="8" s="1"/>
  <c r="A202" i="8"/>
  <c r="C202" i="8" s="1"/>
  <c r="A203" i="8"/>
  <c r="C203" i="8" s="1"/>
  <c r="A204" i="8"/>
  <c r="A205" i="8"/>
  <c r="A206" i="8"/>
  <c r="C206" i="8" s="1"/>
  <c r="A207" i="8"/>
  <c r="B207" i="8" s="1"/>
  <c r="A208" i="8"/>
  <c r="B208" i="8" s="1"/>
  <c r="A209" i="8"/>
  <c r="A210" i="8"/>
  <c r="B210" i="8" s="1"/>
  <c r="A211" i="8"/>
  <c r="B211" i="8" s="1"/>
  <c r="A212" i="8"/>
  <c r="C212" i="8" s="1"/>
  <c r="A213" i="8"/>
  <c r="B213" i="8" s="1"/>
  <c r="A214" i="8"/>
  <c r="C214" i="8" s="1"/>
  <c r="A215" i="8"/>
  <c r="C215" i="8" s="1"/>
  <c r="A216" i="8"/>
  <c r="B216" i="8" s="1"/>
  <c r="A217" i="8"/>
  <c r="B217" i="8" s="1"/>
  <c r="A218" i="8"/>
  <c r="C218" i="8" s="1"/>
  <c r="A219" i="8"/>
  <c r="B219" i="8" s="1"/>
  <c r="A220" i="8"/>
  <c r="B220" i="8" s="1"/>
  <c r="A221" i="8"/>
  <c r="A222" i="8"/>
  <c r="C222" i="8" s="1"/>
  <c r="A223" i="8"/>
  <c r="B223" i="8" s="1"/>
  <c r="A224" i="8"/>
  <c r="B224" i="8" s="1"/>
  <c r="A225" i="8"/>
  <c r="C225" i="8" s="1"/>
  <c r="A226" i="8"/>
  <c r="C226" i="8" s="1"/>
  <c r="A227" i="8"/>
  <c r="C227" i="8" s="1"/>
  <c r="A228" i="8"/>
  <c r="A229" i="8"/>
  <c r="C229" i="8" s="1"/>
  <c r="A230" i="8"/>
  <c r="C230" i="8" s="1"/>
  <c r="A231" i="8"/>
  <c r="B231" i="8" s="1"/>
  <c r="A232" i="8"/>
  <c r="B232" i="8" s="1"/>
  <c r="A233" i="8"/>
  <c r="A234" i="8"/>
  <c r="B234" i="8" s="1"/>
  <c r="A235" i="8"/>
  <c r="B235" i="8" s="1"/>
  <c r="A236" i="8"/>
  <c r="C236" i="8" s="1"/>
  <c r="A237" i="8"/>
  <c r="B237" i="8" s="1"/>
  <c r="A238" i="8"/>
  <c r="C238" i="8" s="1"/>
  <c r="A239" i="8"/>
  <c r="C239" i="8" s="1"/>
  <c r="A240" i="8"/>
  <c r="A241" i="8"/>
  <c r="A242" i="8"/>
  <c r="C242" i="8" s="1"/>
  <c r="A243" i="8"/>
  <c r="B243" i="8" s="1"/>
  <c r="A244" i="8"/>
  <c r="B244" i="8" s="1"/>
  <c r="A245" i="8"/>
  <c r="A246" i="8"/>
  <c r="B246" i="8" s="1"/>
  <c r="A247" i="8"/>
  <c r="B247" i="8" s="1"/>
  <c r="A248" i="8"/>
  <c r="C248" i="8" s="1"/>
  <c r="A249" i="8"/>
  <c r="C249" i="8" s="1"/>
  <c r="A250" i="8"/>
  <c r="C250" i="8" s="1"/>
  <c r="A251" i="8"/>
  <c r="C251" i="8" s="1"/>
  <c r="A252" i="8"/>
  <c r="A253" i="8"/>
  <c r="A254" i="8"/>
  <c r="C254" i="8" s="1"/>
  <c r="A255" i="8"/>
  <c r="B255" i="8" s="1"/>
  <c r="A256" i="8"/>
  <c r="B256" i="8" s="1"/>
  <c r="A257" i="8"/>
  <c r="A258" i="8"/>
  <c r="C258" i="8" s="1"/>
  <c r="A259" i="8"/>
  <c r="B259" i="8" s="1"/>
  <c r="A260" i="8"/>
  <c r="C260" i="8" s="1"/>
  <c r="A261" i="8"/>
  <c r="C261" i="8" s="1"/>
  <c r="A262" i="8"/>
  <c r="C262" i="8" s="1"/>
  <c r="A263" i="8"/>
  <c r="C263" i="8" s="1"/>
  <c r="A264" i="8"/>
  <c r="A265" i="8"/>
  <c r="C265" i="8" s="1"/>
  <c r="A266" i="8"/>
  <c r="C266" i="8" s="1"/>
  <c r="A267" i="8"/>
  <c r="B267" i="8" s="1"/>
  <c r="A268" i="8"/>
  <c r="A269" i="8"/>
  <c r="A270" i="8"/>
  <c r="C270" i="8" s="1"/>
  <c r="A271" i="8"/>
  <c r="B271" i="8" s="1"/>
  <c r="A272" i="8"/>
  <c r="B272" i="8" s="1"/>
  <c r="A273" i="8"/>
  <c r="B273" i="8" s="1"/>
  <c r="A274" i="8"/>
  <c r="C274" i="8" s="1"/>
  <c r="A275" i="8"/>
  <c r="C275" i="8" s="1"/>
  <c r="A276" i="8"/>
  <c r="B276" i="8" s="1"/>
  <c r="A277" i="8"/>
  <c r="B277" i="8" s="1"/>
  <c r="A278" i="8"/>
  <c r="C278" i="8" s="1"/>
  <c r="A279" i="8"/>
  <c r="B279" i="8" s="1"/>
  <c r="A280" i="8"/>
  <c r="A281" i="8"/>
  <c r="A282" i="8"/>
  <c r="C282" i="8" s="1"/>
  <c r="A283" i="8"/>
  <c r="B283" i="8" s="1"/>
  <c r="A284" i="8"/>
  <c r="B284" i="8" s="1"/>
  <c r="A285" i="8"/>
  <c r="B285" i="8" s="1"/>
  <c r="A286" i="8"/>
  <c r="C286" i="8" s="1"/>
  <c r="A287" i="8"/>
  <c r="C287" i="8" s="1"/>
  <c r="A288" i="8"/>
  <c r="A289" i="8"/>
  <c r="A290" i="8"/>
  <c r="C290" i="8" s="1"/>
  <c r="A291" i="8"/>
  <c r="B291" i="8" s="1"/>
  <c r="A292" i="8"/>
  <c r="A293" i="8"/>
  <c r="A294" i="8"/>
  <c r="C294" i="8" s="1"/>
  <c r="A295" i="8"/>
  <c r="B295" i="8" s="1"/>
  <c r="A296" i="8"/>
  <c r="A297" i="8"/>
  <c r="A298" i="8"/>
  <c r="C298" i="8" s="1"/>
  <c r="A299" i="8"/>
  <c r="C299" i="8" s="1"/>
  <c r="A300" i="8"/>
  <c r="B106" i="8"/>
  <c r="B107" i="8"/>
  <c r="B108" i="8"/>
  <c r="B109" i="8"/>
  <c r="B110" i="8"/>
  <c r="B116" i="8"/>
  <c r="B117" i="8"/>
  <c r="B118" i="8"/>
  <c r="B119" i="8"/>
  <c r="B120" i="8"/>
  <c r="B121" i="8"/>
  <c r="B122" i="8"/>
  <c r="B130" i="8"/>
  <c r="B131" i="8"/>
  <c r="B132" i="8"/>
  <c r="B133" i="8"/>
  <c r="B134" i="8"/>
  <c r="B142" i="8"/>
  <c r="B143" i="8"/>
  <c r="B144" i="8"/>
  <c r="B145" i="8"/>
  <c r="B146" i="8"/>
  <c r="B154" i="8"/>
  <c r="B155" i="8"/>
  <c r="B166" i="8"/>
  <c r="B167" i="8"/>
  <c r="B168" i="8"/>
  <c r="B169" i="8"/>
  <c r="B170" i="8"/>
  <c r="B176" i="8"/>
  <c r="B177" i="8"/>
  <c r="B178" i="8"/>
  <c r="B179" i="8"/>
  <c r="B180" i="8"/>
  <c r="B181" i="8"/>
  <c r="B182" i="8"/>
  <c r="B190" i="8"/>
  <c r="B191" i="8"/>
  <c r="B192" i="8"/>
  <c r="B193" i="8"/>
  <c r="B202" i="8"/>
  <c r="B203" i="8"/>
  <c r="B204" i="8"/>
  <c r="B205" i="8"/>
  <c r="B206" i="8"/>
  <c r="B214" i="8"/>
  <c r="B215" i="8"/>
  <c r="B226" i="8"/>
  <c r="B227" i="8"/>
  <c r="B228" i="8"/>
  <c r="B229" i="8"/>
  <c r="B230" i="8"/>
  <c r="B236" i="8"/>
  <c r="B238" i="8"/>
  <c r="B239" i="8"/>
  <c r="B240" i="8"/>
  <c r="B241" i="8"/>
  <c r="B242" i="8"/>
  <c r="B250" i="8"/>
  <c r="B251" i="8"/>
  <c r="B252" i="8"/>
  <c r="B253" i="8"/>
  <c r="B262" i="8"/>
  <c r="B263" i="8"/>
  <c r="B264" i="8"/>
  <c r="B265" i="8"/>
  <c r="B266" i="8"/>
  <c r="B274" i="8"/>
  <c r="B275" i="8"/>
  <c r="B286" i="8"/>
  <c r="B287" i="8"/>
  <c r="B288" i="8"/>
  <c r="B289" i="8"/>
  <c r="B290" i="8"/>
  <c r="B294" i="8"/>
  <c r="B296" i="8"/>
  <c r="B297" i="8"/>
  <c r="B298" i="8"/>
  <c r="B299" i="8"/>
  <c r="B300" i="8"/>
  <c r="C108" i="8"/>
  <c r="C109" i="8"/>
  <c r="C120" i="8"/>
  <c r="C132" i="8"/>
  <c r="C133" i="8"/>
  <c r="C144" i="8"/>
  <c r="C145" i="8"/>
  <c r="C156" i="8"/>
  <c r="C168" i="8"/>
  <c r="C169" i="8"/>
  <c r="C180" i="8"/>
  <c r="C181" i="8"/>
  <c r="C192" i="8"/>
  <c r="C204" i="8"/>
  <c r="C205" i="8"/>
  <c r="C216" i="8"/>
  <c r="C217" i="8"/>
  <c r="C228" i="8"/>
  <c r="C240" i="8"/>
  <c r="C241" i="8"/>
  <c r="C252" i="8"/>
  <c r="C253" i="8"/>
  <c r="C264" i="8"/>
  <c r="C276" i="8"/>
  <c r="C277" i="8"/>
  <c r="C288" i="8"/>
  <c r="C289" i="8"/>
  <c r="C296" i="8"/>
  <c r="C297" i="8"/>
  <c r="C300"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O16" i="14"/>
  <c r="O154" i="14"/>
  <c r="O18" i="14"/>
  <c r="O17" i="14"/>
  <c r="O185" i="14"/>
  <c r="A301" i="15"/>
  <c r="B104" i="15"/>
  <c r="B105" i="15"/>
  <c r="B110" i="15"/>
  <c r="B111" i="15"/>
  <c r="B112" i="15"/>
  <c r="B115" i="15"/>
  <c r="B116" i="15"/>
  <c r="B117" i="15"/>
  <c r="B122" i="15"/>
  <c r="B123" i="15"/>
  <c r="B124" i="15"/>
  <c r="B127" i="15"/>
  <c r="B128" i="15"/>
  <c r="B129" i="15"/>
  <c r="B134" i="15"/>
  <c r="B135" i="15"/>
  <c r="B136" i="15"/>
  <c r="B139" i="15"/>
  <c r="B140" i="15"/>
  <c r="B141" i="15"/>
  <c r="B146" i="15"/>
  <c r="B147" i="15"/>
  <c r="B148" i="15"/>
  <c r="B151" i="15"/>
  <c r="B152" i="15"/>
  <c r="B153" i="15"/>
  <c r="B158" i="15"/>
  <c r="B159" i="15"/>
  <c r="B160" i="15"/>
  <c r="B163" i="15"/>
  <c r="B164" i="15"/>
  <c r="B165" i="15"/>
  <c r="B170" i="15"/>
  <c r="B171" i="15"/>
  <c r="B172" i="15"/>
  <c r="B175" i="15"/>
  <c r="B176" i="15"/>
  <c r="B178" i="15"/>
  <c r="B182" i="15"/>
  <c r="B183" i="15"/>
  <c r="B186" i="15"/>
  <c r="B189" i="15"/>
  <c r="B190" i="15"/>
  <c r="B194" i="15"/>
  <c r="B195" i="15"/>
  <c r="B198" i="15"/>
  <c r="B201" i="15"/>
  <c r="B202" i="15"/>
  <c r="B206" i="15"/>
  <c r="B207" i="15"/>
  <c r="B210" i="15"/>
  <c r="B213" i="15"/>
  <c r="B214" i="15"/>
  <c r="B218" i="15"/>
  <c r="B219" i="15"/>
  <c r="B222" i="15"/>
  <c r="B225" i="15"/>
  <c r="B226" i="15"/>
  <c r="B230" i="15"/>
  <c r="B231" i="15"/>
  <c r="B234" i="15"/>
  <c r="B237" i="15"/>
  <c r="B238" i="15"/>
  <c r="B242" i="15"/>
  <c r="B243" i="15"/>
  <c r="B246" i="15"/>
  <c r="B249" i="15"/>
  <c r="B250" i="15"/>
  <c r="B254" i="15"/>
  <c r="B255" i="15"/>
  <c r="B258" i="15"/>
  <c r="B261" i="15"/>
  <c r="B262" i="15"/>
  <c r="B266" i="15"/>
  <c r="B267" i="15"/>
  <c r="B270" i="15"/>
  <c r="B273" i="15"/>
  <c r="B274" i="15"/>
  <c r="B278" i="15"/>
  <c r="B279" i="15"/>
  <c r="B282" i="15"/>
  <c r="B285" i="15"/>
  <c r="B286" i="15"/>
  <c r="B290" i="15"/>
  <c r="B291" i="15"/>
  <c r="B293" i="15"/>
  <c r="B294" i="15"/>
  <c r="B295" i="15"/>
  <c r="B296" i="15"/>
  <c r="B297" i="15"/>
  <c r="B298" i="15"/>
  <c r="B299" i="15"/>
  <c r="B300" i="15"/>
  <c r="B301" i="15"/>
  <c r="C104" i="15"/>
  <c r="C105" i="15"/>
  <c r="C106" i="15"/>
  <c r="C107" i="15"/>
  <c r="C108" i="15"/>
  <c r="C110" i="15"/>
  <c r="C111" i="15"/>
  <c r="C112" i="15"/>
  <c r="C115" i="15"/>
  <c r="C116" i="15"/>
  <c r="C117" i="15"/>
  <c r="C118" i="15"/>
  <c r="C119" i="15"/>
  <c r="C120" i="15"/>
  <c r="C122" i="15"/>
  <c r="C123" i="15"/>
  <c r="C124" i="15"/>
  <c r="C127" i="15"/>
  <c r="C128" i="15"/>
  <c r="C129" i="15"/>
  <c r="C130" i="15"/>
  <c r="C131" i="15"/>
  <c r="C132" i="15"/>
  <c r="C134" i="15"/>
  <c r="C135" i="15"/>
  <c r="C136" i="15"/>
  <c r="C139" i="15"/>
  <c r="C140" i="15"/>
  <c r="C141" i="15"/>
  <c r="C142" i="15"/>
  <c r="C143" i="15"/>
  <c r="C144" i="15"/>
  <c r="C146" i="15"/>
  <c r="C147" i="15"/>
  <c r="C148" i="15"/>
  <c r="C151" i="15"/>
  <c r="C152" i="15"/>
  <c r="C153" i="15"/>
  <c r="C154" i="15"/>
  <c r="C155" i="15"/>
  <c r="C156" i="15"/>
  <c r="C158" i="15"/>
  <c r="C159" i="15"/>
  <c r="C160" i="15"/>
  <c r="C163" i="15"/>
  <c r="C164" i="15"/>
  <c r="C165" i="15"/>
  <c r="C166" i="15"/>
  <c r="C167" i="15"/>
  <c r="C168" i="15"/>
  <c r="C170" i="15"/>
  <c r="C171" i="15"/>
  <c r="C172" i="15"/>
  <c r="C175" i="15"/>
  <c r="C176" i="15"/>
  <c r="C253" i="15"/>
  <c r="C277" i="15"/>
  <c r="C289" i="15"/>
  <c r="C293" i="15"/>
  <c r="C294" i="15"/>
  <c r="C295" i="15"/>
  <c r="C296" i="15"/>
  <c r="C297" i="15"/>
  <c r="C298" i="15"/>
  <c r="C299" i="15"/>
  <c r="C300" i="15"/>
  <c r="C301"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A104" i="15"/>
  <c r="A105" i="15"/>
  <c r="A106" i="15"/>
  <c r="B106" i="15" s="1"/>
  <c r="A107" i="15"/>
  <c r="B107" i="15" s="1"/>
  <c r="A108" i="15"/>
  <c r="B108" i="15" s="1"/>
  <c r="A109" i="15"/>
  <c r="A110" i="15"/>
  <c r="A111" i="15"/>
  <c r="A112" i="15"/>
  <c r="A113" i="15"/>
  <c r="C113" i="15" s="1"/>
  <c r="A114" i="15"/>
  <c r="B114" i="15" s="1"/>
  <c r="A115" i="15"/>
  <c r="A116" i="15"/>
  <c r="A117" i="15"/>
  <c r="A118" i="15"/>
  <c r="B118" i="15" s="1"/>
  <c r="A119" i="15"/>
  <c r="B119" i="15" s="1"/>
  <c r="A120" i="15"/>
  <c r="B120" i="15" s="1"/>
  <c r="A121" i="15"/>
  <c r="A122" i="15"/>
  <c r="A123" i="15"/>
  <c r="A124" i="15"/>
  <c r="A125" i="15"/>
  <c r="C125" i="15" s="1"/>
  <c r="A126" i="15"/>
  <c r="B126" i="15" s="1"/>
  <c r="A127" i="15"/>
  <c r="A128" i="15"/>
  <c r="A129" i="15"/>
  <c r="A130" i="15"/>
  <c r="B130" i="15" s="1"/>
  <c r="A131" i="15"/>
  <c r="B131" i="15" s="1"/>
  <c r="A132" i="15"/>
  <c r="B132" i="15" s="1"/>
  <c r="A133" i="15"/>
  <c r="A134" i="15"/>
  <c r="A135" i="15"/>
  <c r="A136" i="15"/>
  <c r="A137" i="15"/>
  <c r="C137" i="15" s="1"/>
  <c r="A138" i="15"/>
  <c r="B138" i="15" s="1"/>
  <c r="A139" i="15"/>
  <c r="A140" i="15"/>
  <c r="A141" i="15"/>
  <c r="A142" i="15"/>
  <c r="B142" i="15" s="1"/>
  <c r="A143" i="15"/>
  <c r="B143" i="15" s="1"/>
  <c r="A144" i="15"/>
  <c r="B144" i="15" s="1"/>
  <c r="A145" i="15"/>
  <c r="A146" i="15"/>
  <c r="A147" i="15"/>
  <c r="A148" i="15"/>
  <c r="A149" i="15"/>
  <c r="C149" i="15" s="1"/>
  <c r="A150" i="15"/>
  <c r="B150" i="15" s="1"/>
  <c r="A151" i="15"/>
  <c r="A152" i="15"/>
  <c r="A153" i="15"/>
  <c r="A154" i="15"/>
  <c r="B154" i="15" s="1"/>
  <c r="A155" i="15"/>
  <c r="B155" i="15" s="1"/>
  <c r="A156" i="15"/>
  <c r="B156" i="15" s="1"/>
  <c r="A157" i="15"/>
  <c r="A158" i="15"/>
  <c r="A159" i="15"/>
  <c r="A160" i="15"/>
  <c r="A161" i="15"/>
  <c r="C161" i="15" s="1"/>
  <c r="A162" i="15"/>
  <c r="B162" i="15" s="1"/>
  <c r="A163" i="15"/>
  <c r="A164" i="15"/>
  <c r="A165" i="15"/>
  <c r="A166" i="15"/>
  <c r="B166" i="15" s="1"/>
  <c r="A167" i="15"/>
  <c r="B167" i="15" s="1"/>
  <c r="A168" i="15"/>
  <c r="B168" i="15" s="1"/>
  <c r="A169" i="15"/>
  <c r="A170" i="15"/>
  <c r="A171" i="15"/>
  <c r="A172" i="15"/>
  <c r="A173" i="15"/>
  <c r="C173" i="15" s="1"/>
  <c r="A174" i="15"/>
  <c r="B174" i="15" s="1"/>
  <c r="A175" i="15"/>
  <c r="A176" i="15"/>
  <c r="A177" i="15"/>
  <c r="B177" i="15" s="1"/>
  <c r="A178" i="15"/>
  <c r="C178" i="15" s="1"/>
  <c r="A179" i="15"/>
  <c r="B179" i="15" s="1"/>
  <c r="A180" i="15"/>
  <c r="B180" i="15" s="1"/>
  <c r="A181" i="15"/>
  <c r="A182" i="15"/>
  <c r="C182" i="15" s="1"/>
  <c r="A183" i="15"/>
  <c r="C183" i="15" s="1"/>
  <c r="A184" i="15"/>
  <c r="C184" i="15" s="1"/>
  <c r="A185" i="15"/>
  <c r="C185" i="15" s="1"/>
  <c r="A186" i="15"/>
  <c r="C186" i="15" s="1"/>
  <c r="A187" i="15"/>
  <c r="B187" i="15" s="1"/>
  <c r="A188" i="15"/>
  <c r="B188" i="15" s="1"/>
  <c r="A189" i="15"/>
  <c r="C189" i="15" s="1"/>
  <c r="A190" i="15"/>
  <c r="C190" i="15" s="1"/>
  <c r="A191" i="15"/>
  <c r="B191" i="15" s="1"/>
  <c r="A192" i="15"/>
  <c r="B192" i="15" s="1"/>
  <c r="A193" i="15"/>
  <c r="A194" i="15"/>
  <c r="C194" i="15" s="1"/>
  <c r="A195" i="15"/>
  <c r="C195" i="15" s="1"/>
  <c r="A196" i="15"/>
  <c r="C196" i="15" s="1"/>
  <c r="A197" i="15"/>
  <c r="C197" i="15" s="1"/>
  <c r="A198" i="15"/>
  <c r="C198" i="15" s="1"/>
  <c r="A199" i="15"/>
  <c r="B199" i="15" s="1"/>
  <c r="A200" i="15"/>
  <c r="B200" i="15" s="1"/>
  <c r="A201" i="15"/>
  <c r="C201" i="15" s="1"/>
  <c r="A202" i="15"/>
  <c r="C202" i="15" s="1"/>
  <c r="A203" i="15"/>
  <c r="B203" i="15" s="1"/>
  <c r="A204" i="15"/>
  <c r="B204" i="15" s="1"/>
  <c r="A205" i="15"/>
  <c r="A206" i="15"/>
  <c r="C206" i="15" s="1"/>
  <c r="A207" i="15"/>
  <c r="C207" i="15" s="1"/>
  <c r="A208" i="15"/>
  <c r="C208" i="15" s="1"/>
  <c r="A209" i="15"/>
  <c r="C209" i="15" s="1"/>
  <c r="A210" i="15"/>
  <c r="C210" i="15" s="1"/>
  <c r="A211" i="15"/>
  <c r="B211" i="15" s="1"/>
  <c r="A212" i="15"/>
  <c r="B212" i="15" s="1"/>
  <c r="A213" i="15"/>
  <c r="C213" i="15" s="1"/>
  <c r="A214" i="15"/>
  <c r="C214" i="15" s="1"/>
  <c r="A215" i="15"/>
  <c r="B215" i="15" s="1"/>
  <c r="A216" i="15"/>
  <c r="B216" i="15" s="1"/>
  <c r="A217" i="15"/>
  <c r="A218" i="15"/>
  <c r="C218" i="15" s="1"/>
  <c r="A219" i="15"/>
  <c r="C219" i="15" s="1"/>
  <c r="A220" i="15"/>
  <c r="C220" i="15" s="1"/>
  <c r="A221" i="15"/>
  <c r="A222" i="15"/>
  <c r="C222" i="15" s="1"/>
  <c r="A223" i="15"/>
  <c r="B223" i="15" s="1"/>
  <c r="A224" i="15"/>
  <c r="B224" i="15" s="1"/>
  <c r="A225" i="15"/>
  <c r="C225" i="15" s="1"/>
  <c r="A226" i="15"/>
  <c r="C226" i="15" s="1"/>
  <c r="A227" i="15"/>
  <c r="B227" i="15" s="1"/>
  <c r="A228" i="15"/>
  <c r="B228" i="15" s="1"/>
  <c r="A229" i="15"/>
  <c r="A230" i="15"/>
  <c r="C230" i="15" s="1"/>
  <c r="A231" i="15"/>
  <c r="C231" i="15" s="1"/>
  <c r="A232" i="15"/>
  <c r="C232" i="15" s="1"/>
  <c r="A233" i="15"/>
  <c r="A234" i="15"/>
  <c r="C234" i="15" s="1"/>
  <c r="A235" i="15"/>
  <c r="B235" i="15" s="1"/>
  <c r="A236" i="15"/>
  <c r="B236" i="15" s="1"/>
  <c r="A237" i="15"/>
  <c r="C237" i="15" s="1"/>
  <c r="A238" i="15"/>
  <c r="C238" i="15" s="1"/>
  <c r="A239" i="15"/>
  <c r="B239" i="15" s="1"/>
  <c r="A240" i="15"/>
  <c r="B240" i="15" s="1"/>
  <c r="A241" i="15"/>
  <c r="A242" i="15"/>
  <c r="C242" i="15" s="1"/>
  <c r="A243" i="15"/>
  <c r="C243" i="15" s="1"/>
  <c r="A244" i="15"/>
  <c r="C244" i="15" s="1"/>
  <c r="A245" i="15"/>
  <c r="A246" i="15"/>
  <c r="C246" i="15" s="1"/>
  <c r="A247" i="15"/>
  <c r="B247" i="15" s="1"/>
  <c r="A248" i="15"/>
  <c r="B248" i="15" s="1"/>
  <c r="A249" i="15"/>
  <c r="C249" i="15" s="1"/>
  <c r="A250" i="15"/>
  <c r="C250" i="15" s="1"/>
  <c r="A251" i="15"/>
  <c r="B251" i="15" s="1"/>
  <c r="A252" i="15"/>
  <c r="B252" i="15" s="1"/>
  <c r="A253" i="15"/>
  <c r="B253" i="15" s="1"/>
  <c r="A254" i="15"/>
  <c r="C254" i="15" s="1"/>
  <c r="A255" i="15"/>
  <c r="C255" i="15" s="1"/>
  <c r="A256" i="15"/>
  <c r="C256" i="15" s="1"/>
  <c r="A257" i="15"/>
  <c r="A258" i="15"/>
  <c r="C258" i="15" s="1"/>
  <c r="A259" i="15"/>
  <c r="B259" i="15" s="1"/>
  <c r="A260" i="15"/>
  <c r="B260" i="15" s="1"/>
  <c r="A261" i="15"/>
  <c r="C261" i="15" s="1"/>
  <c r="A262" i="15"/>
  <c r="C262" i="15" s="1"/>
  <c r="A263" i="15"/>
  <c r="B263" i="15" s="1"/>
  <c r="A264" i="15"/>
  <c r="C264" i="15" s="1"/>
  <c r="A265" i="15"/>
  <c r="A266" i="15"/>
  <c r="C266" i="15" s="1"/>
  <c r="A267" i="15"/>
  <c r="C267" i="15" s="1"/>
  <c r="A268" i="15"/>
  <c r="C268" i="15" s="1"/>
  <c r="A269" i="15"/>
  <c r="A270" i="15"/>
  <c r="C270" i="15" s="1"/>
  <c r="A271" i="15"/>
  <c r="B271" i="15" s="1"/>
  <c r="A272" i="15"/>
  <c r="B272" i="15" s="1"/>
  <c r="A273" i="15"/>
  <c r="C273" i="15" s="1"/>
  <c r="A274" i="15"/>
  <c r="C274" i="15" s="1"/>
  <c r="A275" i="15"/>
  <c r="B275" i="15" s="1"/>
  <c r="A276" i="15"/>
  <c r="B276" i="15" s="1"/>
  <c r="A277" i="15"/>
  <c r="B277" i="15" s="1"/>
  <c r="A278" i="15"/>
  <c r="C278" i="15" s="1"/>
  <c r="A279" i="15"/>
  <c r="C279" i="15" s="1"/>
  <c r="A280" i="15"/>
  <c r="C280" i="15" s="1"/>
  <c r="A281" i="15"/>
  <c r="A282" i="15"/>
  <c r="C282" i="15" s="1"/>
  <c r="A283" i="15"/>
  <c r="B283" i="15" s="1"/>
  <c r="A284" i="15"/>
  <c r="B284" i="15" s="1"/>
  <c r="A285" i="15"/>
  <c r="C285" i="15" s="1"/>
  <c r="A286" i="15"/>
  <c r="C286" i="15" s="1"/>
  <c r="A287" i="15"/>
  <c r="B287" i="15" s="1"/>
  <c r="A288" i="15"/>
  <c r="B288" i="15" s="1"/>
  <c r="A289" i="15"/>
  <c r="B289" i="15" s="1"/>
  <c r="A290" i="15"/>
  <c r="C290" i="15" s="1"/>
  <c r="A291" i="15"/>
  <c r="C291" i="15" s="1"/>
  <c r="A292" i="15"/>
  <c r="C292" i="15" s="1"/>
  <c r="A293" i="15"/>
  <c r="A294" i="15"/>
  <c r="A295" i="15"/>
  <c r="A296" i="15"/>
  <c r="A297" i="15"/>
  <c r="A298" i="15"/>
  <c r="A299" i="15"/>
  <c r="A300" i="15"/>
  <c r="D80" i="15"/>
  <c r="D81" i="15"/>
  <c r="D82" i="15"/>
  <c r="D83" i="15"/>
  <c r="D84" i="15"/>
  <c r="D85" i="15"/>
  <c r="D86" i="15"/>
  <c r="D87" i="15"/>
  <c r="D88" i="15"/>
  <c r="D89" i="15"/>
  <c r="D90" i="15"/>
  <c r="D91" i="15"/>
  <c r="D92" i="15"/>
  <c r="D93" i="15"/>
  <c r="D94" i="15"/>
  <c r="D95" i="15"/>
  <c r="D96" i="15"/>
  <c r="D97" i="15"/>
  <c r="D98" i="15"/>
  <c r="D99" i="15"/>
  <c r="D100" i="15"/>
  <c r="D101" i="15"/>
  <c r="D102" i="15"/>
  <c r="D103" i="15"/>
  <c r="D79" i="15"/>
  <c r="O87" i="14"/>
  <c r="O88" i="14"/>
  <c r="O89"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254" i="14"/>
  <c r="O255" i="14"/>
  <c r="O256" i="14"/>
  <c r="O257" i="14"/>
  <c r="O258" i="14"/>
  <c r="O259" i="14"/>
  <c r="O260" i="14"/>
  <c r="O261" i="14"/>
  <c r="O262" i="14"/>
  <c r="O263" i="14"/>
  <c r="O264" i="14"/>
  <c r="O265" i="14"/>
  <c r="O266" i="14"/>
  <c r="O267" i="14"/>
  <c r="O268" i="14"/>
  <c r="O269" i="14"/>
  <c r="O270" i="14"/>
  <c r="O271" i="14"/>
  <c r="O272" i="14"/>
  <c r="O273" i="14"/>
  <c r="O274" i="14"/>
  <c r="O275" i="14"/>
  <c r="O276" i="14"/>
  <c r="O277" i="14"/>
  <c r="O278" i="14"/>
  <c r="O279" i="14"/>
  <c r="O280" i="14"/>
  <c r="O281" i="14"/>
  <c r="O282" i="14"/>
  <c r="O283" i="14"/>
  <c r="O284" i="14"/>
  <c r="O285" i="14"/>
  <c r="O286" i="14"/>
  <c r="O287" i="14"/>
  <c r="O288" i="14"/>
  <c r="O289" i="14"/>
  <c r="O290" i="14"/>
  <c r="O291" i="14"/>
  <c r="O292" i="14"/>
  <c r="O293" i="14"/>
  <c r="O294" i="14"/>
  <c r="O295" i="14"/>
  <c r="O296" i="14"/>
  <c r="O297" i="14"/>
  <c r="O298" i="14"/>
  <c r="O299" i="14"/>
  <c r="O300" i="14"/>
  <c r="A8" i="15"/>
  <c r="B8" i="15" s="1"/>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16" i="10"/>
  <c r="B212" i="8" l="1"/>
  <c r="B152" i="8"/>
  <c r="B249" i="8"/>
  <c r="B189" i="8"/>
  <c r="B150" i="8"/>
  <c r="C285" i="8"/>
  <c r="C213" i="8"/>
  <c r="C141" i="8"/>
  <c r="C105" i="8"/>
  <c r="B248" i="8"/>
  <c r="B188" i="8"/>
  <c r="B129" i="8"/>
  <c r="C140" i="8"/>
  <c r="C104" i="8"/>
  <c r="B225" i="8"/>
  <c r="B186" i="8"/>
  <c r="B165" i="8"/>
  <c r="B278" i="8"/>
  <c r="B261" i="8"/>
  <c r="B222" i="8"/>
  <c r="B164" i="8"/>
  <c r="C273" i="8"/>
  <c r="C237" i="8"/>
  <c r="C201" i="8"/>
  <c r="B260" i="8"/>
  <c r="C272" i="8"/>
  <c r="C200" i="8"/>
  <c r="C128" i="8"/>
  <c r="B258" i="8"/>
  <c r="B157" i="8"/>
  <c r="C153" i="8"/>
  <c r="C224" i="8"/>
  <c r="C284" i="8"/>
  <c r="B218" i="8"/>
  <c r="B158" i="8"/>
  <c r="B254" i="8"/>
  <c r="B194" i="8"/>
  <c r="C283" i="8"/>
  <c r="C259" i="8"/>
  <c r="C235" i="8"/>
  <c r="C211" i="8"/>
  <c r="C187" i="8"/>
  <c r="C163" i="8"/>
  <c r="C139" i="8"/>
  <c r="C115" i="8"/>
  <c r="B293" i="8"/>
  <c r="C293" i="8"/>
  <c r="B281" i="8"/>
  <c r="C281" i="8"/>
  <c r="B269" i="8"/>
  <c r="C269" i="8"/>
  <c r="B257" i="8"/>
  <c r="C257" i="8"/>
  <c r="B245" i="8"/>
  <c r="C245" i="8"/>
  <c r="B233" i="8"/>
  <c r="C233" i="8"/>
  <c r="B221" i="8"/>
  <c r="C221" i="8"/>
  <c r="B209" i="8"/>
  <c r="C209" i="8"/>
  <c r="B197" i="8"/>
  <c r="C197" i="8"/>
  <c r="B185" i="8"/>
  <c r="C185" i="8"/>
  <c r="B173" i="8"/>
  <c r="C173" i="8"/>
  <c r="B161" i="8"/>
  <c r="C161" i="8"/>
  <c r="B149" i="8"/>
  <c r="C149" i="8"/>
  <c r="B137" i="8"/>
  <c r="C137" i="8"/>
  <c r="B125" i="8"/>
  <c r="C125" i="8"/>
  <c r="B113" i="8"/>
  <c r="C113" i="8"/>
  <c r="C234" i="8"/>
  <c r="C210" i="8"/>
  <c r="C138" i="8"/>
  <c r="C114" i="8"/>
  <c r="B280" i="8"/>
  <c r="C280" i="8"/>
  <c r="B270" i="8"/>
  <c r="B162" i="8"/>
  <c r="C295" i="8"/>
  <c r="C271" i="8"/>
  <c r="C223" i="8"/>
  <c r="C199" i="8"/>
  <c r="C175" i="8"/>
  <c r="C151" i="8"/>
  <c r="C127" i="8"/>
  <c r="C246" i="8"/>
  <c r="C198" i="8"/>
  <c r="C174" i="8"/>
  <c r="C126" i="8"/>
  <c r="B282" i="8"/>
  <c r="B292" i="8"/>
  <c r="C292" i="8"/>
  <c r="B268" i="8"/>
  <c r="C268" i="8"/>
  <c r="C247" i="8"/>
  <c r="C256" i="8"/>
  <c r="C244" i="8"/>
  <c r="C232" i="8"/>
  <c r="C220" i="8"/>
  <c r="C208" i="8"/>
  <c r="C196" i="8"/>
  <c r="C184" i="8"/>
  <c r="C172" i="8"/>
  <c r="C160" i="8"/>
  <c r="C148" i="8"/>
  <c r="C136" i="8"/>
  <c r="C124" i="8"/>
  <c r="C112" i="8"/>
  <c r="C291" i="8"/>
  <c r="C279" i="8"/>
  <c r="C267" i="8"/>
  <c r="C255" i="8"/>
  <c r="C243" i="8"/>
  <c r="C231" i="8"/>
  <c r="C219" i="8"/>
  <c r="C207" i="8"/>
  <c r="C195" i="8"/>
  <c r="C183" i="8"/>
  <c r="C171" i="8"/>
  <c r="C159" i="8"/>
  <c r="C147" i="8"/>
  <c r="C135" i="8"/>
  <c r="C123" i="8"/>
  <c r="C111" i="8"/>
  <c r="C281" i="15"/>
  <c r="B281" i="15"/>
  <c r="C269" i="15"/>
  <c r="B269" i="15"/>
  <c r="C257" i="15"/>
  <c r="B257" i="15"/>
  <c r="C245" i="15"/>
  <c r="B245" i="15"/>
  <c r="C233" i="15"/>
  <c r="B233" i="15"/>
  <c r="C221" i="15"/>
  <c r="B221" i="15"/>
  <c r="C265" i="15"/>
  <c r="B265" i="15"/>
  <c r="C241" i="15"/>
  <c r="B241" i="15"/>
  <c r="B229" i="15"/>
  <c r="C229" i="15"/>
  <c r="C217" i="15"/>
  <c r="B217" i="15"/>
  <c r="B205" i="15"/>
  <c r="C205" i="15"/>
  <c r="C193" i="15"/>
  <c r="B193" i="15"/>
  <c r="B181" i="15"/>
  <c r="C181" i="15"/>
  <c r="C169" i="15"/>
  <c r="B169" i="15"/>
  <c r="C157" i="15"/>
  <c r="B157" i="15"/>
  <c r="C145" i="15"/>
  <c r="B145" i="15"/>
  <c r="C133" i="15"/>
  <c r="B133" i="15"/>
  <c r="C121" i="15"/>
  <c r="B121" i="15"/>
  <c r="C109" i="15"/>
  <c r="B109" i="15"/>
  <c r="B161" i="15"/>
  <c r="B137" i="15"/>
  <c r="B125" i="15"/>
  <c r="C288" i="15"/>
  <c r="C276" i="15"/>
  <c r="C252" i="15"/>
  <c r="C240" i="15"/>
  <c r="C228" i="15"/>
  <c r="C216" i="15"/>
  <c r="C204" i="15"/>
  <c r="C192" i="15"/>
  <c r="C180" i="15"/>
  <c r="C287" i="15"/>
  <c r="C251" i="15"/>
  <c r="C227" i="15"/>
  <c r="C203" i="15"/>
  <c r="B292" i="15"/>
  <c r="B280" i="15"/>
  <c r="B256" i="15"/>
  <c r="B232" i="15"/>
  <c r="B196" i="15"/>
  <c r="C284" i="15"/>
  <c r="C260" i="15"/>
  <c r="C224" i="15"/>
  <c r="C283" i="15"/>
  <c r="C271" i="15"/>
  <c r="C259" i="15"/>
  <c r="C247" i="15"/>
  <c r="C235" i="15"/>
  <c r="C223" i="15"/>
  <c r="C211" i="15"/>
  <c r="C199" i="15"/>
  <c r="C187" i="15"/>
  <c r="C174" i="15"/>
  <c r="C162" i="15"/>
  <c r="C150" i="15"/>
  <c r="C138" i="15"/>
  <c r="C126" i="15"/>
  <c r="C114" i="15"/>
  <c r="B264" i="15"/>
  <c r="B173" i="15"/>
  <c r="B149" i="15"/>
  <c r="B113" i="15"/>
  <c r="B209" i="15"/>
  <c r="B197" i="15"/>
  <c r="B185" i="15"/>
  <c r="C275" i="15"/>
  <c r="C263" i="15"/>
  <c r="C239" i="15"/>
  <c r="C215" i="15"/>
  <c r="C191" i="15"/>
  <c r="C179" i="15"/>
  <c r="B268" i="15"/>
  <c r="B244" i="15"/>
  <c r="B220" i="15"/>
  <c r="B208" i="15"/>
  <c r="B184" i="15"/>
  <c r="C272" i="15"/>
  <c r="C248" i="15"/>
  <c r="C236" i="15"/>
  <c r="C212" i="15"/>
  <c r="C200" i="15"/>
  <c r="C188" i="15"/>
  <c r="C177" i="15"/>
  <c r="C8" i="15"/>
  <c r="A9" i="15"/>
  <c r="A10" i="15"/>
  <c r="A11" i="15"/>
  <c r="A12" i="15"/>
  <c r="A13" i="15"/>
  <c r="B4" i="15"/>
  <c r="B4" i="8"/>
  <c r="B12" i="15" l="1"/>
  <c r="C12" i="15"/>
  <c r="B10" i="15"/>
  <c r="C10" i="15"/>
  <c r="C13" i="15"/>
  <c r="B13" i="15"/>
  <c r="C11" i="15"/>
  <c r="B11" i="15"/>
  <c r="B9" i="15"/>
  <c r="C9"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4" i="15"/>
  <c r="A15" i="15"/>
  <c r="A16" i="15"/>
  <c r="A17" i="15"/>
  <c r="A18" i="15"/>
  <c r="A19" i="15"/>
  <c r="A20" i="15"/>
  <c r="A21" i="15"/>
  <c r="A22" i="15"/>
  <c r="A23" i="15"/>
  <c r="A24" i="15"/>
  <c r="A25" i="15"/>
  <c r="A26" i="15"/>
  <c r="A27" i="15"/>
  <c r="A28" i="15"/>
  <c r="A29" i="15"/>
  <c r="A30" i="15"/>
  <c r="A31" i="15"/>
  <c r="A32" i="15"/>
  <c r="A33" i="15"/>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C83" i="8" l="1"/>
  <c r="B83" i="8"/>
  <c r="C94" i="8"/>
  <c r="B94" i="8"/>
  <c r="C93" i="8"/>
  <c r="B93" i="8"/>
  <c r="C81" i="8"/>
  <c r="B81" i="8"/>
  <c r="C92" i="8"/>
  <c r="B92" i="8"/>
  <c r="C89" i="8"/>
  <c r="B89" i="8"/>
  <c r="C100" i="8"/>
  <c r="B100" i="8"/>
  <c r="C87" i="8"/>
  <c r="B87" i="8"/>
  <c r="C98" i="8"/>
  <c r="B98" i="8"/>
  <c r="C85" i="8"/>
  <c r="B85" i="8"/>
  <c r="C95" i="8"/>
  <c r="B95" i="8"/>
  <c r="C82" i="8"/>
  <c r="B82" i="8"/>
  <c r="C80" i="8"/>
  <c r="B80" i="8"/>
  <c r="C103" i="8"/>
  <c r="B103" i="8"/>
  <c r="B91" i="8"/>
  <c r="C91" i="8"/>
  <c r="B79" i="8"/>
  <c r="C79" i="8"/>
  <c r="C102" i="8"/>
  <c r="B102" i="8"/>
  <c r="B90" i="8"/>
  <c r="C90" i="8"/>
  <c r="C101" i="8"/>
  <c r="B101" i="8"/>
  <c r="B88" i="8"/>
  <c r="C88" i="8"/>
  <c r="C99" i="8"/>
  <c r="B99" i="8"/>
  <c r="C86" i="8"/>
  <c r="B86" i="8"/>
  <c r="C97" i="8"/>
  <c r="B97" i="8"/>
  <c r="C96" i="8"/>
  <c r="B96" i="8"/>
  <c r="C84" i="8"/>
  <c r="B84" i="8"/>
  <c r="B29" i="15"/>
  <c r="C29" i="15"/>
  <c r="B95" i="15"/>
  <c r="C95" i="15"/>
  <c r="B71" i="15"/>
  <c r="C71" i="15"/>
  <c r="B35" i="15"/>
  <c r="C35" i="15"/>
  <c r="B16" i="15"/>
  <c r="C16" i="15"/>
  <c r="B82" i="15"/>
  <c r="C82" i="15"/>
  <c r="B58" i="15"/>
  <c r="C58" i="15"/>
  <c r="B34" i="15"/>
  <c r="C34" i="15"/>
  <c r="B15" i="15"/>
  <c r="C15" i="15"/>
  <c r="C81" i="15"/>
  <c r="B81" i="15"/>
  <c r="C69" i="15"/>
  <c r="B69" i="15"/>
  <c r="C57" i="15"/>
  <c r="B57" i="15"/>
  <c r="C45" i="15"/>
  <c r="B45" i="15"/>
  <c r="B26" i="15"/>
  <c r="C26" i="15"/>
  <c r="B92" i="15"/>
  <c r="C92" i="15"/>
  <c r="B80" i="15"/>
  <c r="C80" i="15"/>
  <c r="B68" i="15"/>
  <c r="C68" i="15"/>
  <c r="B56" i="15"/>
  <c r="C56" i="15"/>
  <c r="B44" i="15"/>
  <c r="C44" i="15"/>
  <c r="B25" i="15"/>
  <c r="C25" i="15"/>
  <c r="C103" i="15"/>
  <c r="B103" i="15"/>
  <c r="C79" i="15"/>
  <c r="B79" i="15"/>
  <c r="C67" i="15"/>
  <c r="B67" i="15"/>
  <c r="C55" i="15"/>
  <c r="B55" i="15"/>
  <c r="C43" i="15"/>
  <c r="B43" i="15"/>
  <c r="B24" i="15"/>
  <c r="C24" i="15"/>
  <c r="C90" i="15"/>
  <c r="B90" i="15"/>
  <c r="C78" i="15"/>
  <c r="B78" i="15"/>
  <c r="C66" i="15"/>
  <c r="B66" i="15"/>
  <c r="C54" i="15"/>
  <c r="B54" i="15"/>
  <c r="C42" i="15"/>
  <c r="B42" i="15"/>
  <c r="C23" i="15"/>
  <c r="B23" i="15"/>
  <c r="B89" i="15"/>
  <c r="C89" i="15"/>
  <c r="B77" i="15"/>
  <c r="C77" i="15"/>
  <c r="B65" i="15"/>
  <c r="C65" i="15"/>
  <c r="B53" i="15"/>
  <c r="C53" i="15"/>
  <c r="B41" i="15"/>
  <c r="C41" i="15"/>
  <c r="C22" i="15"/>
  <c r="B22" i="15"/>
  <c r="B88" i="15"/>
  <c r="C88" i="15"/>
  <c r="B76" i="15"/>
  <c r="C76" i="15"/>
  <c r="B64" i="15"/>
  <c r="C64" i="15"/>
  <c r="B52" i="15"/>
  <c r="C52" i="15"/>
  <c r="B40" i="15"/>
  <c r="C40" i="15"/>
  <c r="C21" i="15"/>
  <c r="B21" i="15"/>
  <c r="B87" i="15"/>
  <c r="C87" i="15"/>
  <c r="B20" i="15"/>
  <c r="C20" i="15"/>
  <c r="C19" i="15"/>
  <c r="B19" i="15"/>
  <c r="C85" i="15"/>
  <c r="B85" i="15"/>
  <c r="C61" i="15"/>
  <c r="B61" i="15"/>
  <c r="C37" i="15"/>
  <c r="B37" i="15"/>
  <c r="B17" i="15"/>
  <c r="C17" i="15"/>
  <c r="B83" i="15"/>
  <c r="C83" i="15"/>
  <c r="B59" i="15"/>
  <c r="C59" i="15"/>
  <c r="B47" i="15"/>
  <c r="C47" i="15"/>
  <c r="B28" i="15"/>
  <c r="C28" i="15"/>
  <c r="C94" i="15"/>
  <c r="B94" i="15"/>
  <c r="C70" i="15"/>
  <c r="B70" i="15"/>
  <c r="C46" i="15"/>
  <c r="B46" i="15"/>
  <c r="B27" i="15"/>
  <c r="C27" i="15"/>
  <c r="C93" i="15"/>
  <c r="B93" i="15"/>
  <c r="B14" i="15"/>
  <c r="C14" i="15"/>
  <c r="C91" i="15"/>
  <c r="B91" i="15"/>
  <c r="C102" i="15"/>
  <c r="B102" i="15"/>
  <c r="B101" i="15"/>
  <c r="C101" i="15"/>
  <c r="B100" i="15"/>
  <c r="C100" i="15"/>
  <c r="C33" i="15"/>
  <c r="B33" i="15"/>
  <c r="B99" i="15"/>
  <c r="C99" i="15"/>
  <c r="B75" i="15"/>
  <c r="C75" i="15"/>
  <c r="B63" i="15"/>
  <c r="C63" i="15"/>
  <c r="B51" i="15"/>
  <c r="C51" i="15"/>
  <c r="C39" i="15"/>
  <c r="B39" i="15"/>
  <c r="B32" i="15"/>
  <c r="C32" i="15"/>
  <c r="B98" i="15"/>
  <c r="C98" i="15"/>
  <c r="C86" i="15"/>
  <c r="B86" i="15"/>
  <c r="B74" i="15"/>
  <c r="C74" i="15"/>
  <c r="C62" i="15"/>
  <c r="B62" i="15"/>
  <c r="B50" i="15"/>
  <c r="C50" i="15"/>
  <c r="C38" i="15"/>
  <c r="B38" i="15"/>
  <c r="C31" i="15"/>
  <c r="B31" i="15"/>
  <c r="B97" i="15"/>
  <c r="C97" i="15"/>
  <c r="B73" i="15"/>
  <c r="C73" i="15"/>
  <c r="B49" i="15"/>
  <c r="C49" i="15"/>
  <c r="C30" i="15"/>
  <c r="B30" i="15"/>
  <c r="C18" i="15"/>
  <c r="B18" i="15"/>
  <c r="B96" i="15"/>
  <c r="C96" i="15"/>
  <c r="B84" i="15"/>
  <c r="C84" i="15"/>
  <c r="C72" i="15"/>
  <c r="B72" i="15"/>
  <c r="B60" i="15"/>
  <c r="C60" i="15"/>
  <c r="B48" i="15"/>
  <c r="C48" i="15"/>
  <c r="B36" i="15"/>
  <c r="C36"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8" i="15"/>
  <c r="D9" i="8"/>
  <c r="D10" i="8"/>
  <c r="D11" i="8"/>
  <c r="D12" i="8"/>
  <c r="D8" i="8"/>
  <c r="O86" i="16"/>
  <c r="O85" i="16"/>
  <c r="O84" i="16"/>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8" i="8"/>
  <c r="B8" i="8" l="1"/>
  <c r="H8" i="8" s="1"/>
  <c r="C8" i="8"/>
  <c r="H20" i="8" s="1"/>
  <c r="H24" i="15"/>
  <c r="H8" i="15"/>
  <c r="H25" i="15"/>
  <c r="H14" i="15"/>
  <c r="H26" i="15"/>
  <c r="H21" i="15"/>
  <c r="H23" i="15"/>
  <c r="H9" i="15"/>
  <c r="H13" i="15"/>
  <c r="H20" i="15"/>
  <c r="H12" i="15"/>
  <c r="H11" i="15"/>
  <c r="H27" i="15"/>
  <c r="H15" i="15"/>
  <c r="H9" i="8" l="1"/>
  <c r="H13" i="8"/>
  <c r="H14" i="8"/>
  <c r="H26" i="8"/>
  <c r="H21" i="8"/>
  <c r="H23" i="8"/>
  <c r="H24" i="8"/>
  <c r="H25" i="8"/>
  <c r="H22" i="15"/>
  <c r="H11" i="8"/>
  <c r="H12" i="8"/>
  <c r="H16" i="15"/>
  <c r="K12" i="15" s="1"/>
  <c r="H10" i="15"/>
  <c r="H28" i="15"/>
  <c r="K23" i="15" s="1"/>
  <c r="G3" i="15" l="1"/>
  <c r="H7" i="15"/>
  <c r="H19" i="15"/>
  <c r="K13" i="15"/>
  <c r="H15" i="8"/>
  <c r="H16" i="8" s="1"/>
  <c r="K12" i="8" s="1"/>
  <c r="H27" i="8"/>
  <c r="K13" i="8" l="1"/>
  <c r="H7" i="8"/>
  <c r="H28" i="8"/>
  <c r="K23" i="8" s="1"/>
  <c r="G3" i="8" s="1"/>
  <c r="H22" i="8"/>
  <c r="H10" i="8"/>
  <c r="H19" i="8" l="1"/>
</calcChain>
</file>

<file path=xl/sharedStrings.xml><?xml version="1.0" encoding="utf-8"?>
<sst xmlns="http://schemas.openxmlformats.org/spreadsheetml/2006/main" count="608" uniqueCount="185">
  <si>
    <t>Effectiveness Monitoring Fields</t>
  </si>
  <si>
    <t>Sample Location</t>
  </si>
  <si>
    <t>Milkweed Present?</t>
  </si>
  <si>
    <t>Milkweed Count</t>
  </si>
  <si>
    <t>Nectar Resources Present</t>
  </si>
  <si>
    <t>Nectar Resources Cover</t>
  </si>
  <si>
    <t>Monarchs Observed</t>
  </si>
  <si>
    <t>Additional Notes</t>
  </si>
  <si>
    <t>Yes</t>
  </si>
  <si>
    <t>AK</t>
  </si>
  <si>
    <t>Seeding and planting to restore or create habitat</t>
  </si>
  <si>
    <t>AL</t>
  </si>
  <si>
    <t>Conservation mowing to enhance floral resource habitat</t>
  </si>
  <si>
    <t>No</t>
  </si>
  <si>
    <t>AR</t>
  </si>
  <si>
    <t>Targeted herbicide treatments</t>
  </si>
  <si>
    <t>AZ</t>
  </si>
  <si>
    <t>Suitable habitat idle lands, or set-asides</t>
  </si>
  <si>
    <t>CA</t>
  </si>
  <si>
    <t>Brush removal to promote suitable habitat</t>
  </si>
  <si>
    <t>CO</t>
  </si>
  <si>
    <t>Controlled grazing to promote suitable habitat</t>
  </si>
  <si>
    <t>CT</t>
  </si>
  <si>
    <t>Prescribed fire to promote suitable habitat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</si>
  <si>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</si>
  <si>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</si>
  <si>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</si>
  <si>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</si>
  <si>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</si>
  <si>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</si>
  <si>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</si>
  <si>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</si>
  <si>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</si>
  <si>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</si>
  <si>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</si>
  <si>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</si>
  <si>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</si>
  <si>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</si>
  <si>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</si>
  <si>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</si>
  <si>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</si>
  <si>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</si>
  <si>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</si>
  <si>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</si>
  <si>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</si>
  <si>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</si>
  <si>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</si>
  <si>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</si>
  <si>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</si>
  <si>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</si>
  <si>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</si>
  <si>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</si>
  <si>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</si>
  <si>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</si>
  <si>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</si>
  <si>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</si>
  <si>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</si>
  <si>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</si>
  <si>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</si>
  <si>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</si>
  <si>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</si>
  <si>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</si>
  <si>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</si>
  <si>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</si>
  <si>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</si>
  <si>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</si>
  <si>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</si>
  <si>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Organization Name</t>
  </si>
  <si>
    <t>CI Tracking No.</t>
  </si>
  <si>
    <t>Date of CI Approval</t>
  </si>
  <si>
    <t>Adopted Acres Target</t>
  </si>
  <si>
    <t>Effectiveness Monitoring Table for the Monarch CCAA/CCA</t>
  </si>
  <si>
    <t>State</t>
  </si>
  <si>
    <t>County</t>
  </si>
  <si>
    <t>Conservation Measure</t>
  </si>
  <si>
    <t>Midwest &amp; Eastern U.S.</t>
  </si>
  <si>
    <t>Western and Southern U.S.</t>
  </si>
  <si>
    <t>Monitoring Plot ID</t>
  </si>
  <si>
    <t>Field</t>
  </si>
  <si>
    <t>Space is provided for any noteworthy information regarding results.</t>
  </si>
  <si>
    <t>Monitoring Year</t>
  </si>
  <si>
    <t>Number of Annual Monitoring Plots</t>
  </si>
  <si>
    <t>Observer Name</t>
  </si>
  <si>
    <t>Site ID</t>
  </si>
  <si>
    <t>Conservation Measure(s)</t>
  </si>
  <si>
    <t>Optional data</t>
  </si>
  <si>
    <t>Name of CCAA Partner</t>
  </si>
  <si>
    <t>As given in Certificate of Inclusion</t>
  </si>
  <si>
    <t>Description</t>
  </si>
  <si>
    <t>The minimum number of annual samples based on adopted acres target as determined by Table 14-4 in the CCAA/CCA.</t>
  </si>
  <si>
    <t>The state in which the site (or area) is located; can be auto-filled if using online mapping tools.</t>
  </si>
  <si>
    <t>The county (or counties) in which the site (or area) is located; can be auto-filled if using online mapping tools.</t>
  </si>
  <si>
    <t>Unique ID of the monitoring plot.
The Unique ID may be defined by the Partner organization. This is particularly useful if there are multiple monnitoring plots within a single site (or area). For ease of tracking and follow up (if needed) we suggest a repeatable, individualized format such as:
"Org.State.Year.Sequential Number" (e.g., "AE.IL.2019.2.1")</t>
  </si>
  <si>
    <t>Activity(ies) implemented. Select from dropdown menu of options populated from the conservation measure activity table. Select up to 3 conservation measures per site. If additional conservation measures are implemented at the site (or area), mention these in the Additional Notes column.</t>
  </si>
  <si>
    <t>Date</t>
  </si>
  <si>
    <t>Figure 6-1 from the CCAA. Geographic extents of minimum milkweed stem targets within the Agreement.</t>
  </si>
  <si>
    <t>Monitoring Results Calculator</t>
  </si>
  <si>
    <t>Monarch CCAA for Energy and Transportation Lands</t>
  </si>
  <si>
    <t xml:space="preserve">Partner Name: </t>
  </si>
  <si>
    <t>Date:</t>
  </si>
  <si>
    <t>Notes</t>
  </si>
  <si>
    <t>Did I Achieve My Monitoring Target?</t>
  </si>
  <si>
    <t>Total # of Plots with Milkweed (Any)</t>
  </si>
  <si>
    <t>Total # of Plots with Milkweed (at Target)</t>
  </si>
  <si>
    <t>Percentage of Plots with Milkweed at Target</t>
  </si>
  <si>
    <t>Mean</t>
  </si>
  <si>
    <t>Standard Deviation</t>
  </si>
  <si>
    <t>Minimum</t>
  </si>
  <si>
    <t>Maximum</t>
  </si>
  <si>
    <t>Plots Sampled</t>
  </si>
  <si>
    <t>Confidence Interval (90%)</t>
  </si>
  <si>
    <t>stems/acre*</t>
  </si>
  <si>
    <t>Total # of Plots with Nectar Plants (Any)</t>
  </si>
  <si>
    <t>Total # of Plots with &gt;10% Nectar Plants</t>
  </si>
  <si>
    <t>Percentage of Plots with &gt;10% Nectar Plants</t>
  </si>
  <si>
    <t>2 to 5</t>
  </si>
  <si>
    <t>6 to 10</t>
  </si>
  <si>
    <t>10 to 20</t>
  </si>
  <si>
    <t>20 to 50</t>
  </si>
  <si>
    <t>50 or more</t>
  </si>
  <si>
    <r>
      <t>Nectar Resources Cover Mid-Value (</t>
    </r>
    <r>
      <rPr>
        <i/>
        <sz val="12"/>
        <color theme="1"/>
        <rFont val="Arial Narrow"/>
        <family val="2"/>
      </rPr>
      <t>auto-filled)</t>
    </r>
  </si>
  <si>
    <t>Nectar Resources Cover (%)</t>
  </si>
  <si>
    <t>0</t>
  </si>
  <si>
    <t>1-10</t>
  </si>
  <si>
    <t>11-25</t>
  </si>
  <si>
    <t>26-50</t>
  </si>
  <si>
    <t>51-75</t>
  </si>
  <si>
    <t>76-100</t>
  </si>
  <si>
    <t>Energy Company</t>
  </si>
  <si>
    <r>
      <t>Nectar Resources Cover Mid-Value (%) (</t>
    </r>
    <r>
      <rPr>
        <i/>
        <sz val="12"/>
        <color theme="1"/>
        <rFont val="Arial Narrow"/>
        <family val="2"/>
      </rPr>
      <t xml:space="preserve">auto-filled </t>
    </r>
    <r>
      <rPr>
        <b/>
        <sz val="12"/>
        <color theme="1"/>
        <rFont val="Arial Narrow"/>
        <family val="2"/>
      </rPr>
      <t>)</t>
    </r>
  </si>
  <si>
    <r>
      <t>Nectar Resources Cover Mid-Value (%) (</t>
    </r>
    <r>
      <rPr>
        <i/>
        <sz val="12"/>
        <color theme="1"/>
        <rFont val="Arial Narrow"/>
        <family val="2"/>
      </rPr>
      <t>auto-filled</t>
    </r>
    <r>
      <rPr>
        <b/>
        <sz val="12"/>
        <color theme="1"/>
        <rFont val="Arial Narrow"/>
        <family val="2"/>
      </rPr>
      <t>)</t>
    </r>
  </si>
  <si>
    <t>Knox</t>
  </si>
  <si>
    <t>Mercer</t>
  </si>
  <si>
    <t>Lake</t>
  </si>
  <si>
    <t>Mason</t>
  </si>
  <si>
    <t>Boone</t>
  </si>
  <si>
    <t>Plot 1</t>
  </si>
  <si>
    <t>Plot 2</t>
  </si>
  <si>
    <t>Plot 3</t>
  </si>
  <si>
    <t>Plot 4</t>
  </si>
  <si>
    <t>Plot 5</t>
  </si>
  <si>
    <t>Site 1</t>
  </si>
  <si>
    <t>Site 2</t>
  </si>
  <si>
    <t>Site 3</t>
  </si>
  <si>
    <t>Site 4</t>
  </si>
  <si>
    <t>Site 5</t>
  </si>
  <si>
    <t>ROW MP123</t>
  </si>
  <si>
    <t>Substation #456</t>
  </si>
  <si>
    <t>ROW MP123 - 145</t>
  </si>
  <si>
    <t>Sun Solar Project</t>
  </si>
  <si>
    <t>Stable Hills Solar Project</t>
  </si>
  <si>
    <t>TBD</t>
  </si>
  <si>
    <t>Milkweed Present at CCAA Target Level?</t>
  </si>
  <si>
    <t>Nectar Resources Present at CCAA Target Level?</t>
  </si>
  <si>
    <t>ENTER</t>
  </si>
  <si>
    <t>Unique ID of the site (or area) upon which the activity (or activities) are being implemented. Use the same ID as in the Compliance Tracking spreadsheet.
The Unique ID may be defined by the Partner organization. For ease of tracking and follow up (if needed) we suggest a repeatable, individualized format such as:
"Org.State.Year.Sequential Number" (e.g., "AE.IL.2019.2")</t>
  </si>
  <si>
    <t>Required/Optional</t>
  </si>
  <si>
    <t>Required</t>
  </si>
  <si>
    <t>Date that sampling was conducted.</t>
  </si>
  <si>
    <t>Name of individual conducting the sampling.</t>
  </si>
  <si>
    <t>Are numerous milkweed stems present within the sample area? (Yes/No)
Specifically, by region per Table 14-2 in the CCAA/CCA:
a. In the Midwest and Eastern U.S., do sample areas support a milkweed density of at least 150 stems per acres (or 6 stems or more per sample plot)? 
b. If in the Western and Southern U.S., do sample areas support a milkweed density of at least 60 stems per acre (or 2 stems or more per sample plot)?</t>
  </si>
  <si>
    <t>Indicate number of milkweed plants present in the sample area.</t>
  </si>
  <si>
    <t>Optional</t>
  </si>
  <si>
    <t>Is greater than 10% cover of nectar plants present within the sample plot area? (Yes/No)</t>
  </si>
  <si>
    <t>Required for Western and Southern U.S. 
Optional for Midwest and Eastern U.S.</t>
  </si>
  <si>
    <t>Select estimated percent cover of nectar plants present in the sample area from the drop-down field.</t>
  </si>
  <si>
    <t>Indicate whether monarchs (adult, larvae, or eggs) were observed within the sample area at the time of survey. (Yes/No)</t>
  </si>
  <si>
    <t>ENC2022-01</t>
  </si>
  <si>
    <t>Latitude/longitude coordinates if available, or other location-specific information to identify the sampling plot location, e.g., mile post, structure location, or other spatial identifier.</t>
  </si>
  <si>
    <t>Target Achieved?</t>
  </si>
  <si>
    <t>stems/plot, or at least</t>
  </si>
  <si>
    <t>We are 90% confident our adopted  acres sampled contain at least:</t>
  </si>
  <si>
    <t>Nectar Plants Percent Cover Summary</t>
  </si>
  <si>
    <t>Milkweed Stems Summary</t>
  </si>
  <si>
    <t>percent cover of nectar plants</t>
  </si>
  <si>
    <t>Milkweed Target Achieved?</t>
  </si>
  <si>
    <t>Nectar Target Achieved?</t>
  </si>
  <si>
    <t>States</t>
  </si>
  <si>
    <t>Range</t>
  </si>
  <si>
    <t>Median</t>
  </si>
  <si>
    <t>Conservation measures</t>
  </si>
  <si>
    <t>Yes/No</t>
  </si>
  <si>
    <t>CCAA Region</t>
  </si>
  <si>
    <t>Milkweed Present at CCAA Target Level?
(6+ stems)</t>
  </si>
  <si>
    <t>Milkweed Present at CCAA Target Level?
(2+ 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</si>
</sst>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sz val="11"/>
      <color theme="1"/>
      <name val="Arial Narrow"/>
      <family val="2"/>
    </font>
    <font>
      <b/>
      <sz val="12"/>
      <color theme="1"/>
      <name val="Arial Narrow"/>
      <family val="2"/>
    </font>
    <font>
      <sz val="12"/>
      <color theme="1"/>
      <name val="Arial Narrow"/>
      <family val="2"/>
    </font>
    <font>
      <sz val="12"/>
      <color theme="1"/>
      <name val="Calibri"/>
      <family val="2"/>
      <scheme val="minor"/>
    </font>
    <font>
      <b/>
      <sz val="14"/>
      <color theme="1"/>
      <name val="Arial Narrow"/>
      <family val="2"/>
    </font>
    <font>
      <sz val="14"/>
      <color theme="1"/>
      <name val="Arial Narrow"/>
      <family val="2"/>
    </font>
    <font>
      <b/>
      <sz val="11"/>
      <color theme="1"/>
      <name val="Arial Narrow"/>
      <family val="2"/>
    </font>
    <font>
      <sz val="11"/>
      <name val="Arial Narrow"/>
      <family val="2"/>
    </font>
    <font>
      <sz val="11"/>
      <name val="Calibri"/>
      <family val="2"/>
      <scheme val="minor"/>
    </font>
    <font>
      <i/>
      <sz val="12"/>
      <color theme="1"/>
      <name val="Arial Narrow"/>
      <family val="2"/>
    </font>
    <font>
      <sz val="12"/>
      <name val="Arial Narrow"/>
      <family val="2"/>
    </font>
    <font>
      <b/>
      <sz val="16"/>
      <color theme="1"/>
      <name val="Arial Narrow"/>
      <family val="2"/>
    </font>
    <font>
      <i/>
      <sz val="11"/>
      <color theme="1"/>
      <name val="Arial Narrow"/>
      <family val="2"/>
    </font>
    <font>
      <sz val="8"/>
      <name val="Calibri"/>
      <family val="2"/>
      <scheme val="minor"/>
    </font>
    <font>
      <b/>
      <sz val="18"/>
      <color theme="1"/>
      <name val="Arial Narrow"/>
      <family val="2"/>
    </font>
    <font>
      <b/>
      <sz val="10"/>
      <color theme="1"/>
      <name val="Arial Narrow"/>
      <family val="2"/>
    </font>
    <font>
      <b/>
      <sz val="13"/>
      <color theme="1"/>
      <name val="Arial Narrow"/>
      <family val="2"/>
    </font>
    <font>
      <sz val="10"/>
      <color theme="1"/>
      <name val="Arial Narrow"/>
      <family val="2"/>
    </font>
    <font>
      <sz val="11"/>
      <name val="Arial Narrow"/>
      <family val="2"/>
    </font>
    <font>
      <sz val="11"/>
      <color theme="1"/>
      <name val="Wingdings"/>
      <charset val="2"/>
    </font>
    <font>
      <sz val="11"/>
      <color theme="1"/>
      <name val="Arial Narrow"/>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9C4"/>
        <bgColor indexed="64"/>
      </patternFill>
    </fill>
    <fill>
      <patternFill patternType="solid">
        <fgColor theme="4" tint="0.59999389629810485"/>
        <bgColor indexed="64"/>
      </patternFill>
    </fill>
    <fill>
      <patternFill patternType="solid">
        <fgColor theme="2" tint="-9.9978637043366805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ck">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2" borderId="0" xfId="0" applyFill="1"/>
    <xf numFmtId="0" fontId="3" fillId="2" borderId="0" xfId="0" applyFont="1" applyFill="1" applyAlignment="1">
      <alignment wrapText="1"/>
    </xf>
    <xf numFmtId="0" fontId="4" fillId="2" borderId="0" xfId="0" applyFont="1" applyFill="1" applyAlignment="1">
      <alignment horizontal="left"/>
    </xf>
    <xf numFmtId="0" fontId="4" fillId="2" borderId="0" xfId="0" applyFont="1" applyFill="1"/>
    <xf numFmtId="0" fontId="5" fillId="2" borderId="0" xfId="0" applyFont="1" applyFill="1"/>
    <xf numFmtId="0" fontId="2" fillId="0" borderId="0" xfId="0" applyFont="1"/>
    <xf numFmtId="16" fontId="2" fillId="0" borderId="0" xfId="0" applyNumberFormat="1" applyFont="1" applyAlignment="1">
      <alignment horizontal="right"/>
    </xf>
    <xf numFmtId="0" fontId="2" fillId="0" borderId="0" xfId="0" applyFont="1" applyAlignment="1">
      <alignment horizontal="right"/>
    </xf>
    <xf numFmtId="0" fontId="6" fillId="2" borderId="0" xfId="0" applyFont="1" applyFill="1"/>
    <xf numFmtId="0" fontId="7" fillId="2" borderId="0" xfId="0" applyFont="1" applyFill="1"/>
    <xf numFmtId="0" fontId="8" fillId="2" borderId="19" xfId="0" applyFont="1" applyFill="1" applyBorder="1"/>
    <xf numFmtId="0" fontId="2" fillId="2" borderId="0" xfId="0" applyFont="1" applyFill="1"/>
    <xf numFmtId="0" fontId="8" fillId="2" borderId="15" xfId="0" applyFont="1" applyFill="1" applyBorder="1"/>
    <xf numFmtId="0" fontId="8" fillId="2" borderId="23" xfId="0" applyFont="1" applyFill="1" applyBorder="1"/>
    <xf numFmtId="0" fontId="8" fillId="2" borderId="0" xfId="0" applyFont="1" applyFill="1"/>
    <xf numFmtId="14" fontId="2" fillId="2" borderId="0" xfId="0" applyNumberFormat="1" applyFont="1" applyFill="1" applyAlignment="1">
      <alignment horizontal="left"/>
    </xf>
    <xf numFmtId="15" fontId="2" fillId="2" borderId="0" xfId="0" applyNumberFormat="1" applyFont="1" applyFill="1"/>
    <xf numFmtId="0" fontId="8" fillId="2" borderId="0" xfId="0" applyFont="1" applyFill="1" applyAlignment="1">
      <alignment horizontal="center"/>
    </xf>
    <xf numFmtId="0" fontId="9" fillId="2" borderId="1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2" borderId="0" xfId="0" applyFont="1" applyFill="1"/>
    <xf numFmtId="0" fontId="8" fillId="2" borderId="0" xfId="0" applyFont="1" applyFill="1" applyAlignment="1">
      <alignment horizontal="left"/>
    </xf>
    <xf numFmtId="164" fontId="2" fillId="2" borderId="0" xfId="1" applyNumberFormat="1" applyFont="1" applyFill="1" applyBorder="1" applyAlignment="1">
      <alignment horizontal="left"/>
    </xf>
    <xf numFmtId="0" fontId="4" fillId="2" borderId="0" xfId="0" applyFont="1" applyFill="1" applyAlignment="1">
      <alignment wrapText="1"/>
    </xf>
    <xf numFmtId="0" fontId="4" fillId="3" borderId="0" xfId="0" applyFont="1" applyFill="1" applyAlignment="1">
      <alignment wrapText="1"/>
    </xf>
    <xf numFmtId="0" fontId="9" fillId="3" borderId="4" xfId="0" applyFont="1" applyFill="1" applyBorder="1" applyAlignment="1">
      <alignment horizontal="left" vertical="center" wrapText="1"/>
    </xf>
    <xf numFmtId="0" fontId="9" fillId="2" borderId="1" xfId="0" applyFont="1" applyFill="1" applyBorder="1" applyAlignment="1">
      <alignment wrapText="1"/>
    </xf>
    <xf numFmtId="0" fontId="9" fillId="2" borderId="4" xfId="0" applyFont="1" applyFill="1" applyBorder="1" applyAlignment="1">
      <alignment wrapText="1"/>
    </xf>
    <xf numFmtId="0" fontId="9" fillId="2" borderId="26" xfId="0" applyFont="1" applyFill="1" applyBorder="1" applyAlignment="1">
      <alignment wrapText="1"/>
    </xf>
    <xf numFmtId="0" fontId="9" fillId="2" borderId="29" xfId="0" applyFont="1" applyFill="1" applyBorder="1" applyAlignment="1">
      <alignment wrapText="1"/>
    </xf>
    <xf numFmtId="0" fontId="9" fillId="2" borderId="7" xfId="0" applyFont="1" applyFill="1" applyBorder="1" applyAlignment="1">
      <alignment wrapText="1"/>
    </xf>
    <xf numFmtId="0" fontId="9" fillId="2" borderId="8" xfId="0" applyFont="1" applyFill="1" applyBorder="1" applyAlignment="1">
      <alignment wrapText="1"/>
    </xf>
    <xf numFmtId="0" fontId="9" fillId="3" borderId="7" xfId="0" applyFont="1" applyFill="1" applyBorder="1" applyAlignment="1">
      <alignment vertical="center" wrapText="1"/>
    </xf>
    <xf numFmtId="9" fontId="9" fillId="3" borderId="9" xfId="2" applyFont="1" applyFill="1" applyBorder="1" applyAlignment="1">
      <alignment wrapText="1"/>
    </xf>
    <xf numFmtId="0" fontId="9" fillId="3" borderId="8" xfId="0" applyFont="1" applyFill="1" applyBorder="1" applyAlignment="1">
      <alignment horizontal="center" wrapText="1"/>
    </xf>
    <xf numFmtId="0" fontId="9" fillId="2" borderId="38" xfId="0" applyFont="1" applyFill="1" applyBorder="1" applyAlignment="1">
      <alignment wrapText="1"/>
    </xf>
    <xf numFmtId="0" fontId="9" fillId="2" borderId="36" xfId="0" applyFont="1" applyFill="1" applyBorder="1" applyAlignment="1">
      <alignment wrapText="1"/>
    </xf>
    <xf numFmtId="0" fontId="9" fillId="3" borderId="29" xfId="0" applyFont="1" applyFill="1" applyBorder="1" applyAlignment="1">
      <alignment vertical="center" wrapText="1"/>
    </xf>
    <xf numFmtId="9" fontId="9" fillId="3" borderId="37" xfId="2" applyFont="1" applyFill="1" applyBorder="1" applyAlignment="1">
      <alignment wrapText="1"/>
    </xf>
    <xf numFmtId="0" fontId="9" fillId="3" borderId="36" xfId="0" applyFont="1" applyFill="1" applyBorder="1" applyAlignment="1">
      <alignment horizontal="center" wrapText="1"/>
    </xf>
    <xf numFmtId="0" fontId="9" fillId="2" borderId="3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5" fillId="2" borderId="0" xfId="0" applyFont="1" applyFill="1" applyAlignment="1">
      <alignment wrapText="1"/>
    </xf>
    <xf numFmtId="164" fontId="2" fillId="2" borderId="11" xfId="1" applyNumberFormat="1" applyFont="1" applyFill="1" applyBorder="1" applyAlignment="1">
      <alignment horizontal="left"/>
    </xf>
    <xf numFmtId="164" fontId="2" fillId="2" borderId="22" xfId="1" applyNumberFormat="1" applyFont="1" applyFill="1" applyBorder="1" applyAlignment="1">
      <alignment horizontal="left"/>
    </xf>
    <xf numFmtId="0" fontId="13" fillId="0" borderId="0" xfId="0" applyFont="1"/>
    <xf numFmtId="0" fontId="8" fillId="0" borderId="0" xfId="0" applyFont="1"/>
    <xf numFmtId="0" fontId="2" fillId="0" borderId="0" xfId="0" applyFont="1" applyProtection="1">
      <protection locked="0"/>
    </xf>
    <xf numFmtId="0" fontId="2" fillId="0" borderId="32" xfId="0" applyFont="1" applyBorder="1"/>
    <xf numFmtId="0" fontId="2" fillId="0" borderId="28" xfId="0" applyFont="1" applyBorder="1"/>
    <xf numFmtId="165" fontId="2" fillId="0" borderId="40" xfId="0" applyNumberFormat="1" applyFont="1" applyBorder="1" applyAlignment="1">
      <alignment horizontal="center"/>
    </xf>
    <xf numFmtId="9" fontId="2" fillId="0" borderId="40" xfId="2" applyFont="1" applyBorder="1" applyAlignment="1">
      <alignment horizontal="center"/>
    </xf>
    <xf numFmtId="0" fontId="2" fillId="0" borderId="41" xfId="0" applyFont="1" applyBorder="1"/>
    <xf numFmtId="165" fontId="2" fillId="0" borderId="25" xfId="0" applyNumberFormat="1" applyFont="1" applyBorder="1" applyAlignment="1">
      <alignment horizontal="center"/>
    </xf>
    <xf numFmtId="49" fontId="2" fillId="0" borderId="0" xfId="0" applyNumberFormat="1" applyFont="1" applyProtection="1">
      <protection locked="0"/>
    </xf>
    <xf numFmtId="0" fontId="9" fillId="3" borderId="29"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 xfId="2" applyNumberFormat="1" applyFont="1" applyFill="1" applyBorder="1" applyAlignment="1">
      <alignment horizontal="left" vertical="center" wrapText="1"/>
    </xf>
    <xf numFmtId="0" fontId="2" fillId="2" borderId="1" xfId="0" applyFont="1" applyFill="1" applyBorder="1" applyAlignment="1">
      <alignment wrapText="1"/>
    </xf>
    <xf numFmtId="0" fontId="9" fillId="3" borderId="2" xfId="2" applyNumberFormat="1" applyFont="1" applyFill="1" applyBorder="1" applyAlignment="1">
      <alignment horizontal="left" vertical="center" wrapText="1"/>
    </xf>
    <xf numFmtId="0" fontId="9" fillId="3" borderId="5" xfId="2" applyNumberFormat="1" applyFont="1" applyFill="1" applyBorder="1" applyAlignment="1">
      <alignment wrapText="1"/>
    </xf>
    <xf numFmtId="0" fontId="9" fillId="3" borderId="37" xfId="2" applyNumberFormat="1" applyFont="1" applyFill="1" applyBorder="1" applyAlignment="1">
      <alignment wrapText="1"/>
    </xf>
    <xf numFmtId="1" fontId="9" fillId="3" borderId="1" xfId="2" applyNumberFormat="1" applyFont="1" applyFill="1" applyBorder="1" applyAlignment="1">
      <alignment horizontal="left" vertical="center" wrapText="1"/>
    </xf>
    <xf numFmtId="0" fontId="2" fillId="0" borderId="0" xfId="0" applyFont="1" applyAlignment="1">
      <alignment horizontal="center"/>
    </xf>
    <xf numFmtId="49" fontId="9" fillId="2" borderId="4" xfId="0" applyNumberFormat="1" applyFont="1" applyFill="1" applyBorder="1" applyAlignment="1">
      <alignment vertical="center" wrapText="1"/>
    </xf>
    <xf numFmtId="49" fontId="9" fillId="2" borderId="2" xfId="0" applyNumberFormat="1" applyFont="1" applyFill="1" applyBorder="1" applyAlignment="1">
      <alignment vertical="center" wrapText="1"/>
    </xf>
    <xf numFmtId="49" fontId="9" fillId="2" borderId="3" xfId="0" applyNumberFormat="1" applyFont="1" applyFill="1" applyBorder="1" applyAlignment="1">
      <alignment vertical="center" wrapText="1"/>
    </xf>
    <xf numFmtId="0" fontId="9" fillId="2" borderId="4"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8"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3" fillId="4" borderId="1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0" fillId="0" borderId="0" xfId="0" applyProtection="1">
      <protection locked="0"/>
    </xf>
    <xf numFmtId="16" fontId="2" fillId="0" borderId="0" xfId="0" applyNumberFormat="1" applyFont="1" applyAlignment="1" applyProtection="1">
      <alignment horizontal="right"/>
      <protection locked="0"/>
    </xf>
    <xf numFmtId="9" fontId="2" fillId="0" borderId="0" xfId="0" applyNumberFormat="1" applyFont="1" applyProtection="1">
      <protection locked="0"/>
    </xf>
    <xf numFmtId="0" fontId="2" fillId="0" borderId="0" xfId="0" applyFont="1" applyAlignment="1" applyProtection="1">
      <alignment horizontal="right"/>
      <protection locked="0"/>
    </xf>
    <xf numFmtId="1"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wrapText="1"/>
    </xf>
    <xf numFmtId="14" fontId="9" fillId="2" borderId="1" xfId="0" applyNumberFormat="1" applyFont="1" applyFill="1" applyBorder="1" applyAlignment="1">
      <alignment horizontal="left" vertical="center" wrapText="1"/>
    </xf>
    <xf numFmtId="0" fontId="9" fillId="3" borderId="4" xfId="0" applyFont="1" applyFill="1" applyBorder="1" applyAlignment="1">
      <alignment horizontal="left" wrapText="1"/>
    </xf>
    <xf numFmtId="0" fontId="9" fillId="3" borderId="36" xfId="0" applyFont="1" applyFill="1" applyBorder="1" applyAlignment="1">
      <alignment horizontal="left" wrapText="1"/>
    </xf>
    <xf numFmtId="1" fontId="9" fillId="3" borderId="7" xfId="2"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29" xfId="0" applyFont="1" applyBorder="1" applyAlignment="1">
      <alignment horizontal="left" vertical="center" wrapText="1"/>
    </xf>
    <xf numFmtId="49" fontId="9" fillId="2" borderId="4"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4" fillId="2"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12" fillId="0" borderId="1" xfId="0" applyFont="1" applyBorder="1" applyAlignment="1">
      <alignment vertical="top" wrapText="1"/>
    </xf>
    <xf numFmtId="0" fontId="0" fillId="2" borderId="0" xfId="0" applyFill="1" applyAlignment="1">
      <alignment vertical="top"/>
    </xf>
    <xf numFmtId="0" fontId="4" fillId="2" borderId="1" xfId="0" applyFont="1" applyFill="1" applyBorder="1" applyAlignment="1">
      <alignment horizontal="left" vertical="top" wrapText="1"/>
    </xf>
    <xf numFmtId="0" fontId="13" fillId="2" borderId="0" xfId="0" applyFont="1" applyFill="1"/>
    <xf numFmtId="0" fontId="16" fillId="2" borderId="0" xfId="0" applyFont="1" applyFill="1"/>
    <xf numFmtId="165" fontId="8" fillId="0" borderId="0" xfId="0" applyNumberFormat="1" applyFont="1"/>
    <xf numFmtId="0" fontId="17" fillId="0" borderId="0" xfId="0" applyFont="1" applyAlignment="1">
      <alignment horizontal="center"/>
    </xf>
    <xf numFmtId="0" fontId="7" fillId="0" borderId="0" xfId="0" applyFont="1" applyAlignment="1">
      <alignment horizontal="center" vertical="top"/>
    </xf>
    <xf numFmtId="0" fontId="18" fillId="0" borderId="0" xfId="0" applyFont="1"/>
    <xf numFmtId="0" fontId="7" fillId="0" borderId="0" xfId="0" applyFont="1" applyAlignment="1">
      <alignment horizontal="center"/>
    </xf>
    <xf numFmtId="0" fontId="8" fillId="0" borderId="0" xfId="0" applyFont="1" applyAlignment="1">
      <alignment wrapText="1"/>
    </xf>
    <xf numFmtId="0" fontId="2" fillId="5" borderId="0" xfId="0" applyFont="1" applyFill="1"/>
    <xf numFmtId="0" fontId="8" fillId="5" borderId="46" xfId="0" applyFont="1" applyFill="1" applyBorder="1"/>
    <xf numFmtId="0" fontId="2" fillId="5" borderId="48" xfId="0" applyFont="1" applyFill="1" applyBorder="1"/>
    <xf numFmtId="0" fontId="8" fillId="5" borderId="49" xfId="0" applyFont="1" applyFill="1" applyBorder="1"/>
    <xf numFmtId="0" fontId="19" fillId="5" borderId="0" xfId="0" applyFont="1" applyFill="1" applyAlignment="1">
      <alignment vertical="center"/>
    </xf>
    <xf numFmtId="0" fontId="19" fillId="5" borderId="48" xfId="0" applyFont="1" applyFill="1" applyBorder="1" applyAlignment="1">
      <alignment vertical="center"/>
    </xf>
    <xf numFmtId="0" fontId="2" fillId="5" borderId="49" xfId="0" applyFont="1" applyFill="1" applyBorder="1"/>
    <xf numFmtId="165" fontId="2" fillId="0" borderId="0" xfId="0" applyNumberFormat="1" applyFont="1" applyAlignment="1">
      <alignment horizontal="center"/>
    </xf>
    <xf numFmtId="165" fontId="8" fillId="5" borderId="47" xfId="0" applyNumberFormat="1" applyFont="1" applyFill="1" applyBorder="1" applyAlignment="1">
      <alignment horizontal="center" vertical="center"/>
    </xf>
    <xf numFmtId="165" fontId="8" fillId="5" borderId="45" xfId="0" applyNumberFormat="1" applyFont="1" applyFill="1" applyBorder="1" applyAlignment="1">
      <alignment horizontal="center"/>
    </xf>
    <xf numFmtId="1" fontId="8" fillId="5" borderId="47" xfId="0" applyNumberFormat="1" applyFont="1" applyFill="1" applyBorder="1" applyAlignment="1">
      <alignment horizontal="center"/>
    </xf>
    <xf numFmtId="3" fontId="20" fillId="6" borderId="1" xfId="0" applyNumberFormat="1" applyFont="1" applyFill="1" applyBorder="1" applyAlignment="1">
      <alignment horizontal="left" vertical="center" wrapText="1"/>
    </xf>
    <xf numFmtId="0" fontId="7" fillId="0" borderId="50" xfId="0" applyFont="1" applyBorder="1" applyAlignment="1">
      <alignment horizontal="center" vertical="top"/>
    </xf>
    <xf numFmtId="0" fontId="7" fillId="0" borderId="50" xfId="0" applyFont="1" applyBorder="1" applyAlignment="1">
      <alignment horizontal="center"/>
    </xf>
    <xf numFmtId="0" fontId="21" fillId="0" borderId="0" xfId="0" applyFont="1"/>
    <xf numFmtId="2" fontId="8" fillId="5" borderId="45" xfId="0" applyNumberFormat="1" applyFont="1" applyFill="1" applyBorder="1" applyAlignment="1">
      <alignment horizontal="center"/>
    </xf>
    <xf numFmtId="2" fontId="8" fillId="5" borderId="47" xfId="0" applyNumberFormat="1" applyFont="1" applyFill="1" applyBorder="1" applyAlignment="1">
      <alignment horizontal="center" vertical="center"/>
    </xf>
    <xf numFmtId="0" fontId="2" fillId="0" borderId="0" xfId="0" quotePrefix="1" applyFont="1"/>
    <xf numFmtId="16" fontId="2" fillId="0" borderId="0" xfId="0" quotePrefix="1" applyNumberFormat="1" applyFont="1"/>
    <xf numFmtId="9" fontId="2" fillId="0" borderId="0" xfId="0" quotePrefix="1" applyNumberFormat="1" applyFont="1"/>
    <xf numFmtId="1" fontId="2" fillId="0" borderId="0" xfId="1" applyNumberFormat="1" applyFont="1"/>
    <xf numFmtId="0" fontId="9" fillId="3" borderId="8" xfId="2" applyNumberFormat="1" applyFont="1" applyFill="1" applyBorder="1" applyAlignment="1">
      <alignment horizontal="left" vertical="center" wrapText="1"/>
    </xf>
    <xf numFmtId="0" fontId="9" fillId="2" borderId="5" xfId="0" applyFont="1" applyFill="1" applyBorder="1" applyAlignment="1">
      <alignment horizontal="left" vertical="center" wrapText="1"/>
    </xf>
    <xf numFmtId="0" fontId="3" fillId="4" borderId="5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2" fillId="2" borderId="20" xfId="1" applyNumberFormat="1" applyFont="1" applyFill="1" applyBorder="1" applyAlignment="1">
      <alignment horizontal="left"/>
    </xf>
    <xf numFmtId="0" fontId="2" fillId="2" borderId="21" xfId="1" applyNumberFormat="1" applyFont="1" applyFill="1" applyBorder="1" applyAlignment="1">
      <alignment horizontal="left"/>
    </xf>
    <xf numFmtId="0" fontId="2" fillId="2" borderId="22" xfId="1" applyNumberFormat="1" applyFont="1" applyFill="1" applyBorder="1" applyAlignment="1">
      <alignment horizontal="left"/>
    </xf>
    <xf numFmtId="14" fontId="2" fillId="2" borderId="4" xfId="1" applyNumberFormat="1" applyFont="1" applyFill="1" applyBorder="1" applyAlignment="1">
      <alignment horizontal="left"/>
    </xf>
    <xf numFmtId="0" fontId="2" fillId="2" borderId="2" xfId="1" applyNumberFormat="1" applyFont="1" applyFill="1" applyBorder="1" applyAlignment="1">
      <alignment horizontal="left"/>
    </xf>
    <xf numFmtId="0" fontId="2" fillId="2" borderId="3" xfId="1" applyNumberFormat="1" applyFont="1" applyFill="1" applyBorder="1" applyAlignment="1">
      <alignment horizontal="left"/>
    </xf>
    <xf numFmtId="14" fontId="2" fillId="2" borderId="2" xfId="1" applyNumberFormat="1" applyFont="1" applyFill="1" applyBorder="1" applyAlignment="1">
      <alignment horizontal="left"/>
    </xf>
    <xf numFmtId="14" fontId="2" fillId="2" borderId="3" xfId="1" applyNumberFormat="1" applyFont="1" applyFill="1" applyBorder="1" applyAlignment="1">
      <alignment horizontal="left"/>
    </xf>
    <xf numFmtId="0" fontId="2" fillId="2" borderId="8" xfId="1" applyNumberFormat="1" applyFont="1" applyFill="1" applyBorder="1" applyAlignment="1">
      <alignment horizontal="left"/>
    </xf>
    <xf numFmtId="0" fontId="2" fillId="2" borderId="10" xfId="1" applyNumberFormat="1" applyFont="1" applyFill="1" applyBorder="1" applyAlignment="1">
      <alignment horizontal="left"/>
    </xf>
    <xf numFmtId="0" fontId="2" fillId="2" borderId="11" xfId="1" applyNumberFormat="1" applyFont="1" applyFill="1" applyBorder="1" applyAlignment="1">
      <alignment horizontal="left"/>
    </xf>
    <xf numFmtId="0" fontId="8" fillId="2" borderId="30" xfId="0" applyFont="1" applyFill="1" applyBorder="1" applyAlignment="1">
      <alignment horizontal="left"/>
    </xf>
    <xf numFmtId="0" fontId="8" fillId="2" borderId="39" xfId="0" applyFont="1" applyFill="1" applyBorder="1" applyAlignment="1">
      <alignment horizontal="left"/>
    </xf>
    <xf numFmtId="0" fontId="8" fillId="2" borderId="6" xfId="0" applyFont="1" applyFill="1" applyBorder="1" applyAlignment="1">
      <alignment horizontal="left"/>
    </xf>
    <xf numFmtId="0" fontId="8" fillId="2" borderId="9" xfId="0" applyFont="1" applyFill="1" applyBorder="1" applyAlignment="1">
      <alignment horizontal="left"/>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18" xfId="0" applyFont="1" applyFill="1" applyBorder="1" applyAlignment="1">
      <alignment horizontal="center" vertical="center" wrapText="1"/>
    </xf>
    <xf numFmtId="164" fontId="2" fillId="2" borderId="20" xfId="1" applyNumberFormat="1" applyFont="1" applyFill="1" applyBorder="1" applyAlignment="1">
      <alignment horizontal="left"/>
    </xf>
    <xf numFmtId="164" fontId="2" fillId="2" borderId="21" xfId="1" applyNumberFormat="1" applyFont="1" applyFill="1" applyBorder="1" applyAlignment="1">
      <alignment horizontal="left"/>
    </xf>
    <xf numFmtId="164" fontId="2" fillId="2" borderId="22" xfId="1" applyNumberFormat="1" applyFont="1" applyFill="1" applyBorder="1" applyAlignment="1">
      <alignment horizontal="left"/>
    </xf>
    <xf numFmtId="0" fontId="2" fillId="2" borderId="4" xfId="1" applyNumberFormat="1" applyFont="1" applyFill="1" applyBorder="1" applyAlignment="1">
      <alignment horizontal="left"/>
    </xf>
    <xf numFmtId="0" fontId="2" fillId="2" borderId="24" xfId="1" applyNumberFormat="1" applyFont="1" applyFill="1" applyBorder="1" applyAlignment="1">
      <alignment horizontal="left"/>
    </xf>
    <xf numFmtId="0" fontId="2" fillId="2" borderId="18" xfId="1" applyNumberFormat="1" applyFont="1" applyFill="1" applyBorder="1" applyAlignment="1">
      <alignment horizontal="left"/>
    </xf>
    <xf numFmtId="0" fontId="2" fillId="2" borderId="25" xfId="1" applyNumberFormat="1" applyFont="1" applyFill="1" applyBorder="1" applyAlignment="1">
      <alignment horizontal="left"/>
    </xf>
    <xf numFmtId="0" fontId="6" fillId="4" borderId="34"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5"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46" xfId="0" applyFont="1" applyFill="1" applyBorder="1" applyAlignment="1">
      <alignment horizontal="center" vertical="center" wrapText="1"/>
    </xf>
    <xf numFmtId="0" fontId="6" fillId="0" borderId="0" xfId="0" applyFont="1" applyAlignment="1">
      <alignment horizontal="center"/>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5" xfId="0" applyFont="1" applyBorder="1" applyAlignment="1">
      <alignment horizontal="center" vertical="center" wrapText="1"/>
    </xf>
    <xf numFmtId="0" fontId="14" fillId="0" borderId="13"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18" xfId="0" applyFont="1" applyBorder="1" applyAlignment="1">
      <alignment horizontal="center"/>
    </xf>
    <xf numFmtId="0" fontId="2" fillId="0" borderId="0" xfId="0" applyFont="1" applyAlignment="1" applyProtection="1">
      <alignment horizontal="left"/>
    </xf>
    <xf numFmtId="1" fontId="2" fillId="0" borderId="0" xfId="0" applyNumberFormat="1" applyFont="1" applyAlignment="1" applyProtection="1">
      <alignment horizontal="center"/>
    </xf>
    <xf numFmtId="0" fontId="0" fillId="2" borderId="1" xfId="0" applyFill="1" applyBorder="1"/>
    <xf numFmtId="0" fontId="9" fillId="3" borderId="36" xfId="2" applyNumberFormat="1" applyFont="1" applyFill="1" applyBorder="1" applyAlignment="1">
      <alignment horizontal="left" vertical="center" wrapText="1"/>
    </xf>
    <xf numFmtId="0" fontId="0" fillId="2" borderId="4" xfId="0" applyFill="1" applyBorder="1"/>
    <xf numFmtId="14" fontId="0" fillId="2" borderId="1" xfId="0" applyNumberFormat="1" applyFill="1" applyBorder="1"/>
    <xf numFmtId="49" fontId="9" fillId="2" borderId="4"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65" fontId="0" fillId="0" borderId="40" xfId="0" applyNumberFormat="1" applyFont="1" applyBorder="1" applyAlignment="1">
      <alignment horizontal="center"/>
    </xf>
    <xf numFmtId="165" fontId="0" fillId="0" borderId="34" xfId="0" applyNumberFormat="1" applyFont="1" applyBorder="1" applyAlignment="1">
      <alignment horizontal="center"/>
    </xf>
    <xf numFmtId="1" fontId="22" fillId="0" borderId="0" xfId="0" applyNumberFormat="1" applyFont="1" applyAlignment="1" applyProtection="1">
      <alignment horizontal="center"/>
    </xf>
    <xf numFmtId="0" fontId="22" fillId="0" borderId="0" xfId="0" applyNumberFormat="1" applyFont="1" applyAlignment="1" applyProtection="1">
      <alignment horizontal="center"/>
    </xf>
    <xf numFmtId="0" fontId="2" fillId="0" borderId="0" xfId="0" applyNumberFormat="1" applyFont="1" applyAlignment="1" applyProtection="1">
      <alignment horizontal="center"/>
    </xf>
    <xf numFmtId="14" fontId="9" fillId="2" borderId="8" xfId="0" applyNumberFormat="1" applyFont="1" applyFill="1" applyBorder="1" applyAlignment="1">
      <alignment horizontal="left" vertical="center" wrapText="1"/>
    </xf>
  </cellXfs>
  <cellStyles count="3">
    <cellStyle name="Comma" xfId="1" builtinId="3"/>
    <cellStyle name="Normal" xfId="0" builtinId="0"/>
    <cellStyle name="Percent" xfId="2" builtinId="5"/>
  </cellStyles>
  <dxfs count="39">
    <dxf>
      <font>
        <strike val="0"/>
        <outline val="0"/>
        <shadow val="0"/>
        <u val="none"/>
        <vertAlign val="baseline"/>
        <color theme="1"/>
        <name val="Arial Narrow"/>
        <scheme val="none"/>
      </font>
      <numFmt numFmtId="1" formatCode="0"/>
      <alignment horizontal="center" vertical="bottom" textRotation="0" wrapText="0" indent="0" justifyLastLine="0" shrinkToFit="0" readingOrder="0"/>
      <protection locked="1" hidden="0"/>
    </dxf>
    <dxf>
      <font>
        <strike val="0"/>
        <outline val="0"/>
        <shadow val="0"/>
        <u val="none"/>
        <vertAlign val="baseline"/>
        <color theme="1"/>
        <name val="Arial Narrow"/>
        <scheme val="none"/>
      </font>
      <numFmt numFmtId="0" formatCode="General"/>
      <alignment horizontal="center" vertical="bottom" textRotation="0" wrapText="0" indent="0" justifyLastLine="0" shrinkToFit="0" readingOrder="0"/>
      <protection locked="1" hidden="0"/>
    </dxf>
    <dxf>
      <fill>
        <patternFill>
          <bgColor theme="9"/>
        </patternFill>
      </fill>
      <border>
        <vertical/>
        <horizontal/>
      </border>
    </dxf>
    <dxf>
      <font>
        <color rgb="FF9C5700"/>
      </font>
      <fill>
        <patternFill>
          <bgColor rgb="FFFFEB9C"/>
        </patternFill>
      </fill>
    </dxf>
    <dxf>
      <fill>
        <patternFill>
          <bgColor theme="0" tint="-0.14996795556505021"/>
        </patternFill>
      </fill>
    </dxf>
    <dxf>
      <fill>
        <patternFill>
          <bgColor theme="0" tint="-0.14996795556505021"/>
        </patternFill>
      </fill>
    </dxf>
    <dxf>
      <fill>
        <patternFill>
          <bgColor theme="9"/>
        </patternFill>
      </fill>
      <border>
        <vertical/>
        <horizontal/>
      </border>
    </dxf>
    <dxf>
      <font>
        <color rgb="FF9C5700"/>
      </font>
      <fill>
        <patternFill>
          <bgColor rgb="FFFFEB9C"/>
        </patternFill>
      </fill>
    </dxf>
    <dxf>
      <fill>
        <patternFill>
          <bgColor theme="9" tint="0.79998168889431442"/>
        </patternFill>
      </fill>
    </dxf>
    <dxf>
      <fill>
        <patternFill>
          <bgColor theme="0" tint="-0.14996795556505021"/>
        </patternFill>
      </fill>
    </dxf>
    <dxf>
      <fill>
        <patternFill>
          <bgColor theme="0" tint="-0.14996795556505021"/>
        </patternFill>
      </fill>
    </dxf>
    <dxf>
      <font>
        <strike val="0"/>
        <outline val="0"/>
        <shadow val="0"/>
        <u val="none"/>
        <vertAlign val="baseline"/>
        <color theme="1"/>
        <name val="Arial Narrow"/>
        <scheme val="none"/>
      </font>
      <numFmt numFmtId="1" formatCode="0"/>
      <alignment horizontal="center" vertical="bottom" textRotation="0" wrapText="0" indent="0" justifyLastLine="0" shrinkToFit="0" readingOrder="0"/>
      <protection locked="1" hidden="0"/>
    </dxf>
    <dxf>
      <font>
        <strike val="0"/>
        <outline val="0"/>
        <shadow val="0"/>
        <u val="none"/>
        <vertAlign val="baseline"/>
        <color theme="1"/>
        <name val="Arial Narrow"/>
        <scheme val="none"/>
      </font>
      <numFmt numFmtId="1" formatCode="0"/>
      <alignment horizontal="center" vertical="bottom" textRotation="0" wrapText="0" indent="0" justifyLastLine="0" shrinkToFit="0" readingOrder="0"/>
      <protection locked="1" hidden="0"/>
    </dxf>
    <dxf>
      <font>
        <strike val="0"/>
        <outline val="0"/>
        <shadow val="0"/>
        <u val="none"/>
        <vertAlign val="baseline"/>
        <color theme="1"/>
        <name val="Arial Narrow"/>
        <scheme val="none"/>
      </font>
      <numFmt numFmtId="0" formatCode="General"/>
      <alignment horizontal="center" vertical="bottom" textRotation="0" wrapText="0" indent="0" justifyLastLine="0" shrinkToFit="0" readingOrder="0"/>
      <protection locked="1" hidden="0"/>
    </dxf>
    <dxf>
      <font>
        <strike val="0"/>
        <outline val="0"/>
        <shadow val="0"/>
        <u val="none"/>
        <vertAlign val="baseline"/>
        <color theme="1"/>
        <name val="Arial Narrow"/>
        <scheme val="none"/>
      </font>
      <protection locked="1" hidden="0"/>
    </dxf>
    <dxf>
      <font>
        <strike val="0"/>
        <outline val="0"/>
        <shadow val="0"/>
        <u val="none"/>
        <vertAlign val="baseline"/>
        <color rgb="FF000000"/>
        <name val="Arial Narrow"/>
        <scheme val="none"/>
      </font>
      <protection locked="1" hidden="0"/>
    </dxf>
    <dxf>
      <font>
        <b/>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fill>
        <patternFill>
          <fgColor indexed="64"/>
          <bgColor theme="0"/>
        </patternFill>
      </fill>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rgb="FF000000"/>
        </top>
      </border>
    </dxf>
    <dxf>
      <border outline="0">
        <top style="thin">
          <color rgb="FF000000"/>
        </top>
        <bottom style="medium">
          <color rgb="FF000000"/>
        </bottom>
      </border>
    </dxf>
    <dxf>
      <font>
        <b val="0"/>
        <i val="0"/>
        <strike val="0"/>
        <condense val="0"/>
        <extend val="0"/>
        <outline val="0"/>
        <shadow val="0"/>
        <u val="none"/>
        <vertAlign val="baseline"/>
        <sz val="11"/>
        <color rgb="FF000000"/>
        <name val="Arial Narrow"/>
        <scheme val="none"/>
      </font>
      <fill>
        <patternFill>
          <fgColor rgb="FF000000"/>
          <bgColor rgb="FFFFFFFF"/>
        </patternFill>
      </fill>
      <alignment horizontal="lef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theme="1"/>
        <name val="Arial Narrow"/>
        <scheme val="none"/>
      </font>
      <fill>
        <patternFill patternType="solid">
          <fgColor indexed="64"/>
          <bgColor rgb="FFDDD9C4"/>
        </patternFill>
      </fill>
      <alignment horizontal="center" vertical="center" textRotation="0" wrapText="1" indent="0" justifyLastLine="0" shrinkToFit="0" readingOrder="0"/>
    </dxf>
    <dxf>
      <font>
        <strike val="0"/>
        <outline val="0"/>
        <shadow val="0"/>
        <u val="none"/>
        <vertAlign val="baseline"/>
        <color theme="1"/>
        <name val="Arial Narrow"/>
        <scheme val="none"/>
      </font>
      <numFmt numFmtId="0" formatCode="General"/>
      <alignment horizontal="center" vertical="bottom" textRotation="0" wrapText="0" indent="0" justifyLastLine="0" shrinkToFit="0" readingOrder="0"/>
      <protection locked="1" hidden="0"/>
    </dxf>
    <dxf>
      <font>
        <strike val="0"/>
        <outline val="0"/>
        <shadow val="0"/>
        <u val="none"/>
        <vertAlign val="baseline"/>
        <color theme="1"/>
        <name val="Arial Narrow"/>
        <scheme val="none"/>
      </font>
      <alignment horizontal="left" vertical="bottom" textRotation="0" wrapText="0" indent="0" justifyLastLine="0" shrinkToFit="0" readingOrder="0"/>
      <protection locked="1" hidden="0"/>
    </dxf>
    <dxf>
      <font>
        <strike val="0"/>
        <outline val="0"/>
        <shadow val="0"/>
        <u val="none"/>
        <vertAlign val="baseline"/>
        <color theme="1"/>
        <name val="Arial Narrow"/>
        <scheme val="none"/>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fill>
        <patternFill>
          <fgColor indexed="64"/>
          <bgColor theme="0"/>
        </patternFill>
      </fill>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rgb="FF000000"/>
        </top>
      </border>
    </dxf>
    <dxf>
      <border outline="0">
        <top style="thin">
          <color rgb="FF000000"/>
        </top>
        <bottom style="medium">
          <color rgb="FF000000"/>
        </bottom>
      </border>
    </dxf>
    <dxf>
      <font>
        <b val="0"/>
        <i val="0"/>
        <strike val="0"/>
        <condense val="0"/>
        <extend val="0"/>
        <outline val="0"/>
        <shadow val="0"/>
        <u val="none"/>
        <vertAlign val="baseline"/>
        <sz val="11"/>
        <color rgb="FF000000"/>
        <name val="Arial Narrow"/>
        <scheme val="none"/>
      </font>
      <fill>
        <patternFill>
          <fgColor rgb="FF000000"/>
          <bgColor rgb="FFFFFFFF"/>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Narrow"/>
        <family val="2"/>
        <scheme val="none"/>
      </font>
      <fill>
        <patternFill patternType="solid">
          <fgColor indexed="64"/>
          <bgColor rgb="FFDDD9C4"/>
        </patternFill>
      </fill>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1"/>
        <color theme="1"/>
        <name val="Arial Narrow"/>
        <scheme val="none"/>
      </font>
      <fill>
        <patternFill>
          <fgColor indexed="64"/>
          <bgColor theme="0"/>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rgb="FF000000"/>
        </top>
      </border>
    </dxf>
    <dxf>
      <border outline="0">
        <top style="thin">
          <color rgb="FF000000"/>
        </top>
        <bottom style="medium">
          <color rgb="FF000000"/>
        </bottom>
      </border>
    </dxf>
    <dxf>
      <font>
        <b val="0"/>
        <i val="0"/>
        <strike val="0"/>
        <condense val="0"/>
        <extend val="0"/>
        <outline val="0"/>
        <shadow val="0"/>
        <u val="none"/>
        <vertAlign val="baseline"/>
        <sz val="11"/>
        <color rgb="FF000000"/>
        <name val="Arial Narrow"/>
        <scheme val="none"/>
      </font>
      <fill>
        <patternFill>
          <fgColor rgb="FF000000"/>
          <bgColor rgb="FFFFFFF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theme="1"/>
        <name val="Arial Narrow"/>
        <scheme val="none"/>
      </font>
      <fill>
        <patternFill patternType="solid">
          <fgColor indexed="64"/>
          <bgColor rgb="FFDDD9C4"/>
        </patternFill>
      </fill>
      <alignment horizontal="center" vertical="center" textRotation="0" wrapText="1" indent="0" justifyLastLine="0" shrinkToFit="0" readingOrder="0"/>
    </dxf>
  </dxfs>
  <tableStyles count="0" defaultTableStyle="TableStyleMedium2" defaultPivotStyle="PivotStyleLight16"/>
  <colors>
    <mruColors>
      <color rgb="FF009900"/>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583406</xdr:colOff>
      <xdr:row>6</xdr:row>
      <xdr:rowOff>178594</xdr:rowOff>
    </xdr:from>
    <xdr:to>
      <xdr:col>16</xdr:col>
      <xdr:colOff>244169</xdr:colOff>
      <xdr:row>14</xdr:row>
      <xdr:rowOff>638904</xdr:rowOff>
    </xdr:to>
    <xdr:pic>
      <xdr:nvPicPr>
        <xdr:cNvPr id="2" name="Picture 1">
          <a:extLst>
            <a:ext uri="{FF2B5EF4-FFF2-40B4-BE49-F238E27FC236}">
              <a16:creationId xmlns:a16="http://schemas.microsoft.com/office/drawing/2014/main" id="{C9BC3D76-5605-8D5C-48ED-D5AEE52ED889}"/>
            </a:ext>
          </a:extLst>
        </xdr:cNvPr>
        <xdr:cNvPicPr>
          <a:picLocks noChangeAspect="1"/>
        </xdr:cNvPicPr>
      </xdr:nvPicPr>
      <xdr:blipFill>
        <a:blip xmlns:r="http://schemas.openxmlformats.org/officeDocument/2006/relationships" r:embed="rId1"/>
        <a:stretch>
          <a:fillRect/>
        </a:stretch>
      </xdr:blipFill>
      <xdr:spPr>
        <a:xfrm>
          <a:off x="8893969" y="1595438"/>
          <a:ext cx="7090263" cy="5480779"/>
        </a:xfrm>
        <a:prstGeom prst="rect">
          <a:avLst/>
        </a:prstGeom>
      </xdr:spPr>
    </xdr:pic>
    <xdr:clientData/>
  </xdr:twoCellAnchor>
  <xdr:twoCellAnchor editAs="oneCell">
    <xdr:from>
      <xdr:col>5</xdr:col>
      <xdr:colOff>47625</xdr:colOff>
      <xdr:row>0</xdr:row>
      <xdr:rowOff>166688</xdr:rowOff>
    </xdr:from>
    <xdr:to>
      <xdr:col>9</xdr:col>
      <xdr:colOff>290177</xdr:colOff>
      <xdr:row>4</xdr:row>
      <xdr:rowOff>198384</xdr:rowOff>
    </xdr:to>
    <xdr:pic>
      <xdr:nvPicPr>
        <xdr:cNvPr id="3" name="Picture 2">
          <a:extLst>
            <a:ext uri="{FF2B5EF4-FFF2-40B4-BE49-F238E27FC236}">
              <a16:creationId xmlns:a16="http://schemas.microsoft.com/office/drawing/2014/main" id="{A98D1A2A-2398-5DD1-00ED-E02C9D80B275}"/>
            </a:ext>
          </a:extLst>
        </xdr:cNvPr>
        <xdr:cNvPicPr>
          <a:picLocks noChangeAspect="1"/>
        </xdr:cNvPicPr>
      </xdr:nvPicPr>
      <xdr:blipFill>
        <a:blip xmlns:r="http://schemas.openxmlformats.org/officeDocument/2006/relationships" r:embed="rId2"/>
        <a:stretch>
          <a:fillRect/>
        </a:stretch>
      </xdr:blipFill>
      <xdr:spPr>
        <a:xfrm>
          <a:off x="8977313" y="166688"/>
          <a:ext cx="2719052" cy="84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1</xdr:row>
      <xdr:rowOff>17240</xdr:rowOff>
    </xdr:from>
    <xdr:to>
      <xdr:col>4</xdr:col>
      <xdr:colOff>15898</xdr:colOff>
      <xdr:row>4</xdr:row>
      <xdr:rowOff>0</xdr:rowOff>
    </xdr:to>
    <xdr:pic>
      <xdr:nvPicPr>
        <xdr:cNvPr id="2" name="Picture 1">
          <a:extLst>
            <a:ext uri="{FF2B5EF4-FFF2-40B4-BE49-F238E27FC236}">
              <a16:creationId xmlns:a16="http://schemas.microsoft.com/office/drawing/2014/main" id="{050DC122-F24B-426F-8939-D6D04D59E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600575" y="274415"/>
          <a:ext cx="2450488" cy="754285"/>
        </a:xfrm>
        <a:prstGeom prst="rect">
          <a:avLst/>
        </a:prstGeom>
      </xdr:spPr>
    </xdr:pic>
    <xdr:clientData/>
  </xdr:twoCellAnchor>
  <xdr:twoCellAnchor editAs="oneCell">
    <xdr:from>
      <xdr:col>0</xdr:col>
      <xdr:colOff>0</xdr:colOff>
      <xdr:row>108</xdr:row>
      <xdr:rowOff>0</xdr:rowOff>
    </xdr:from>
    <xdr:to>
      <xdr:col>0</xdr:col>
      <xdr:colOff>304800</xdr:colOff>
      <xdr:row>109</xdr:row>
      <xdr:rowOff>110490</xdr:rowOff>
    </xdr:to>
    <xdr:sp macro="" textlink="">
      <xdr:nvSpPr>
        <xdr:cNvPr id="3" name="AutoShape 1" descr="Job Applicant Privacy Notice">
          <a:extLst>
            <a:ext uri="{FF2B5EF4-FFF2-40B4-BE49-F238E27FC236}">
              <a16:creationId xmlns:a16="http://schemas.microsoft.com/office/drawing/2014/main" id="{D3D183D3-273C-48E0-84E9-937F81C0F3AF}"/>
            </a:ext>
          </a:extLst>
        </xdr:cNvPr>
        <xdr:cNvSpPr>
          <a:spLocks noChangeAspect="1" noChangeArrowheads="1"/>
        </xdr:cNvSpPr>
      </xdr:nvSpPr>
      <xdr:spPr bwMode="auto">
        <a:xfrm>
          <a:off x="0" y="2302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108</xdr:row>
      <xdr:rowOff>0</xdr:rowOff>
    </xdr:from>
    <xdr:to>
      <xdr:col>0</xdr:col>
      <xdr:colOff>304800</xdr:colOff>
      <xdr:row>109</xdr:row>
      <xdr:rowOff>110490</xdr:rowOff>
    </xdr:to>
    <xdr:sp macro="" textlink="">
      <xdr:nvSpPr>
        <xdr:cNvPr id="4" name="AutoShape 3" descr="Job Applicant Privacy Notice">
          <a:extLst>
            <a:ext uri="{FF2B5EF4-FFF2-40B4-BE49-F238E27FC236}">
              <a16:creationId xmlns:a16="http://schemas.microsoft.com/office/drawing/2014/main" id="{040CCB28-3E05-4BB9-90DD-48805D0A021C}"/>
            </a:ext>
          </a:extLst>
        </xdr:cNvPr>
        <xdr:cNvSpPr>
          <a:spLocks noChangeAspect="1" noChangeArrowheads="1"/>
        </xdr:cNvSpPr>
      </xdr:nvSpPr>
      <xdr:spPr bwMode="auto">
        <a:xfrm>
          <a:off x="0" y="2302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3176</xdr:colOff>
      <xdr:row>29</xdr:row>
      <xdr:rowOff>0</xdr:rowOff>
    </xdr:from>
    <xdr:to>
      <xdr:col>7</xdr:col>
      <xdr:colOff>971551</xdr:colOff>
      <xdr:row>35</xdr:row>
      <xdr:rowOff>0</xdr:rowOff>
    </xdr:to>
    <xdr:sp macro="" textlink="">
      <xdr:nvSpPr>
        <xdr:cNvPr id="5" name="TextBox 4">
          <a:extLst>
            <a:ext uri="{FF2B5EF4-FFF2-40B4-BE49-F238E27FC236}">
              <a16:creationId xmlns:a16="http://schemas.microsoft.com/office/drawing/2014/main" id="{D094C00B-0303-A43B-178C-B654104C9C6A}"/>
            </a:ext>
          </a:extLst>
        </xdr:cNvPr>
        <xdr:cNvSpPr txBox="1"/>
      </xdr:nvSpPr>
      <xdr:spPr>
        <a:xfrm>
          <a:off x="8261351" y="6353175"/>
          <a:ext cx="3816350" cy="12573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atin typeface="Arial Narrow" panose="020B0606020202030204" pitchFamily="34" charset="0"/>
              <a:cs typeface="Arial" panose="020B0604020202020204" pitchFamily="34" charset="0"/>
            </a:rPr>
            <a:t>How is this data populated?</a:t>
          </a:r>
        </a:p>
        <a:p>
          <a:pPr algn="ctr"/>
          <a:endParaRPr lang="en-US" sz="1100">
            <a:latin typeface="Arial Narrow" panose="020B0606020202030204" pitchFamily="34" charset="0"/>
            <a:cs typeface="Arial" panose="020B0604020202020204" pitchFamily="34" charset="0"/>
          </a:endParaRPr>
        </a:p>
        <a:p>
          <a:pPr algn="l"/>
          <a:r>
            <a:rPr lang="en-US" sz="1100">
              <a:latin typeface="Arial Narrow" panose="020B0606020202030204" pitchFamily="34" charset="0"/>
              <a:cs typeface="Arial" panose="020B0604020202020204" pitchFamily="34" charset="0"/>
            </a:rPr>
            <a:t>The values that populate the table to the left (including Site ID, Milkweed Count,  Nectar Resource Cover, and Notes) come directly from the INPUT datasheets included in this tool. The calculated midrange of nectar resource percent cover is used in place of the entered range for summary statistic calculations.</a:t>
          </a:r>
        </a:p>
      </xdr:txBody>
    </xdr:sp>
    <xdr:clientData/>
  </xdr:twoCellAnchor>
  <xdr:twoCellAnchor>
    <xdr:from>
      <xdr:col>8</xdr:col>
      <xdr:colOff>57150</xdr:colOff>
      <xdr:row>10</xdr:row>
      <xdr:rowOff>28575</xdr:rowOff>
    </xdr:from>
    <xdr:to>
      <xdr:col>9</xdr:col>
      <xdr:colOff>247650</xdr:colOff>
      <xdr:row>11</xdr:row>
      <xdr:rowOff>190500</xdr:rowOff>
    </xdr:to>
    <xdr:sp macro="" textlink="">
      <xdr:nvSpPr>
        <xdr:cNvPr id="6" name="Arrow: Right 5">
          <a:extLst>
            <a:ext uri="{FF2B5EF4-FFF2-40B4-BE49-F238E27FC236}">
              <a16:creationId xmlns:a16="http://schemas.microsoft.com/office/drawing/2014/main" id="{15BDC39B-D484-5344-CB6B-A73E45960CF8}"/>
            </a:ext>
          </a:extLst>
        </xdr:cNvPr>
        <xdr:cNvSpPr/>
      </xdr:nvSpPr>
      <xdr:spPr>
        <a:xfrm>
          <a:off x="12144375" y="2457450"/>
          <a:ext cx="390525" cy="381000"/>
        </a:xfrm>
        <a:prstGeom prst="rightArrow">
          <a:avLst/>
        </a:prstGeom>
        <a:ln>
          <a:solidFill>
            <a:schemeClr val="tx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57150</xdr:colOff>
      <xdr:row>20</xdr:row>
      <xdr:rowOff>180975</xdr:rowOff>
    </xdr:from>
    <xdr:to>
      <xdr:col>9</xdr:col>
      <xdr:colOff>247650</xdr:colOff>
      <xdr:row>22</xdr:row>
      <xdr:rowOff>85725</xdr:rowOff>
    </xdr:to>
    <xdr:sp macro="" textlink="">
      <xdr:nvSpPr>
        <xdr:cNvPr id="7" name="Arrow: Right 6">
          <a:extLst>
            <a:ext uri="{FF2B5EF4-FFF2-40B4-BE49-F238E27FC236}">
              <a16:creationId xmlns:a16="http://schemas.microsoft.com/office/drawing/2014/main" id="{93D3878F-BE08-4E45-891A-B23557EE76D7}"/>
            </a:ext>
          </a:extLst>
        </xdr:cNvPr>
        <xdr:cNvSpPr/>
      </xdr:nvSpPr>
      <xdr:spPr>
        <a:xfrm>
          <a:off x="12144375" y="4772025"/>
          <a:ext cx="390525" cy="381000"/>
        </a:xfrm>
        <a:prstGeom prst="rightArrow">
          <a:avLst/>
        </a:prstGeom>
        <a:ln>
          <a:solidFill>
            <a:schemeClr val="tx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108</xdr:row>
      <xdr:rowOff>0</xdr:rowOff>
    </xdr:from>
    <xdr:to>
      <xdr:col>0</xdr:col>
      <xdr:colOff>304800</xdr:colOff>
      <xdr:row>109</xdr:row>
      <xdr:rowOff>111125</xdr:rowOff>
    </xdr:to>
    <xdr:sp macro="" textlink="">
      <xdr:nvSpPr>
        <xdr:cNvPr id="3" name="AutoShape 1" descr="Job Applicant Privacy Notice">
          <a:extLst>
            <a:ext uri="{FF2B5EF4-FFF2-40B4-BE49-F238E27FC236}">
              <a16:creationId xmlns:a16="http://schemas.microsoft.com/office/drawing/2014/main" id="{340E255C-F008-4D87-B668-A63E92E79A7F}"/>
            </a:ext>
          </a:extLst>
        </xdr:cNvPr>
        <xdr:cNvSpPr>
          <a:spLocks noChangeAspect="1" noChangeArrowheads="1"/>
        </xdr:cNvSpPr>
      </xdr:nvSpPr>
      <xdr:spPr bwMode="auto">
        <a:xfrm>
          <a:off x="0" y="2302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108</xdr:row>
      <xdr:rowOff>0</xdr:rowOff>
    </xdr:from>
    <xdr:to>
      <xdr:col>0</xdr:col>
      <xdr:colOff>304800</xdr:colOff>
      <xdr:row>109</xdr:row>
      <xdr:rowOff>111125</xdr:rowOff>
    </xdr:to>
    <xdr:sp macro="" textlink="">
      <xdr:nvSpPr>
        <xdr:cNvPr id="4" name="AutoShape 3" descr="Job Applicant Privacy Notice">
          <a:extLst>
            <a:ext uri="{FF2B5EF4-FFF2-40B4-BE49-F238E27FC236}">
              <a16:creationId xmlns:a16="http://schemas.microsoft.com/office/drawing/2014/main" id="{CA376185-BF7E-4B04-B736-1D7FA07DF1CE}"/>
            </a:ext>
          </a:extLst>
        </xdr:cNvPr>
        <xdr:cNvSpPr>
          <a:spLocks noChangeAspect="1" noChangeArrowheads="1"/>
        </xdr:cNvSpPr>
      </xdr:nvSpPr>
      <xdr:spPr bwMode="auto">
        <a:xfrm>
          <a:off x="0" y="23021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209550</xdr:colOff>
      <xdr:row>1</xdr:row>
      <xdr:rowOff>9525</xdr:rowOff>
    </xdr:from>
    <xdr:to>
      <xdr:col>3</xdr:col>
      <xdr:colOff>2662259</xdr:colOff>
      <xdr:row>3</xdr:row>
      <xdr:rowOff>245430</xdr:rowOff>
    </xdr:to>
    <xdr:pic>
      <xdr:nvPicPr>
        <xdr:cNvPr id="6" name="Picture 5">
          <a:extLst>
            <a:ext uri="{FF2B5EF4-FFF2-40B4-BE49-F238E27FC236}">
              <a16:creationId xmlns:a16="http://schemas.microsoft.com/office/drawing/2014/main" id="{C44FFEC8-9BA4-50E5-9DBB-7D52E6BF3D0D}"/>
            </a:ext>
          </a:extLst>
        </xdr:cNvPr>
        <xdr:cNvPicPr>
          <a:picLocks noChangeAspect="1"/>
        </xdr:cNvPicPr>
      </xdr:nvPicPr>
      <xdr:blipFill>
        <a:blip xmlns:r="http://schemas.openxmlformats.org/officeDocument/2006/relationships" r:embed="rId1"/>
        <a:stretch>
          <a:fillRect/>
        </a:stretch>
      </xdr:blipFill>
      <xdr:spPr>
        <a:xfrm>
          <a:off x="4791075" y="266700"/>
          <a:ext cx="2450804" cy="755970"/>
        </a:xfrm>
        <a:prstGeom prst="rect">
          <a:avLst/>
        </a:prstGeom>
      </xdr:spPr>
    </xdr:pic>
    <xdr:clientData/>
  </xdr:twoCellAnchor>
  <xdr:twoCellAnchor>
    <xdr:from>
      <xdr:col>6</xdr:col>
      <xdr:colOff>3176</xdr:colOff>
      <xdr:row>29</xdr:row>
      <xdr:rowOff>0</xdr:rowOff>
    </xdr:from>
    <xdr:to>
      <xdr:col>8</xdr:col>
      <xdr:colOff>1</xdr:colOff>
      <xdr:row>35</xdr:row>
      <xdr:rowOff>0</xdr:rowOff>
    </xdr:to>
    <xdr:sp macro="" textlink="">
      <xdr:nvSpPr>
        <xdr:cNvPr id="8" name="TextBox 7">
          <a:extLst>
            <a:ext uri="{FF2B5EF4-FFF2-40B4-BE49-F238E27FC236}">
              <a16:creationId xmlns:a16="http://schemas.microsoft.com/office/drawing/2014/main" id="{2A86B97C-D743-40A3-9C91-C7539B958226}"/>
            </a:ext>
          </a:extLst>
        </xdr:cNvPr>
        <xdr:cNvSpPr txBox="1"/>
      </xdr:nvSpPr>
      <xdr:spPr>
        <a:xfrm>
          <a:off x="8261351" y="6562725"/>
          <a:ext cx="3816350" cy="12573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atin typeface="Arial Narrow" panose="020B0606020202030204" pitchFamily="34" charset="0"/>
              <a:cs typeface="Arial" panose="020B0604020202020204" pitchFamily="34" charset="0"/>
            </a:rPr>
            <a:t>How is this data populated?</a:t>
          </a:r>
        </a:p>
        <a:p>
          <a:pPr algn="ctr"/>
          <a:endParaRPr lang="en-US" sz="1100">
            <a:latin typeface="Arial Narrow" panose="020B0606020202030204" pitchFamily="34" charset="0"/>
            <a:cs typeface="Arial" panose="020B0604020202020204" pitchFamily="34" charset="0"/>
          </a:endParaRPr>
        </a:p>
        <a:p>
          <a:pPr algn="l"/>
          <a:r>
            <a:rPr lang="en-US" sz="1100">
              <a:latin typeface="Arial Narrow" panose="020B0606020202030204" pitchFamily="34" charset="0"/>
              <a:cs typeface="Arial" panose="020B0604020202020204" pitchFamily="34" charset="0"/>
            </a:rPr>
            <a:t>The values that populate the table to the left (including Site ID, Milkweed Count,  Nectar Resource Cover, and Notes) come directly from the INPUT datasheets included in this tool. The calculated midrange of nectar resource percent cover is used in place of the entered range for summary statistic calculations.</a:t>
          </a:r>
        </a:p>
      </xdr:txBody>
    </xdr:sp>
    <xdr:clientData/>
  </xdr:twoCellAnchor>
  <xdr:twoCellAnchor>
    <xdr:from>
      <xdr:col>8</xdr:col>
      <xdr:colOff>57150</xdr:colOff>
      <xdr:row>10</xdr:row>
      <xdr:rowOff>28575</xdr:rowOff>
    </xdr:from>
    <xdr:to>
      <xdr:col>9</xdr:col>
      <xdr:colOff>247650</xdr:colOff>
      <xdr:row>11</xdr:row>
      <xdr:rowOff>190500</xdr:rowOff>
    </xdr:to>
    <xdr:sp macro="" textlink="">
      <xdr:nvSpPr>
        <xdr:cNvPr id="9" name="Arrow: Right 8">
          <a:extLst>
            <a:ext uri="{FF2B5EF4-FFF2-40B4-BE49-F238E27FC236}">
              <a16:creationId xmlns:a16="http://schemas.microsoft.com/office/drawing/2014/main" id="{F6F4C602-BDA5-4571-8780-C282D965FEA6}"/>
            </a:ext>
          </a:extLst>
        </xdr:cNvPr>
        <xdr:cNvSpPr/>
      </xdr:nvSpPr>
      <xdr:spPr>
        <a:xfrm>
          <a:off x="12144375" y="2457450"/>
          <a:ext cx="390525" cy="381000"/>
        </a:xfrm>
        <a:prstGeom prst="rightArrow">
          <a:avLst/>
        </a:prstGeom>
        <a:ln>
          <a:solidFill>
            <a:schemeClr val="tx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57150</xdr:colOff>
      <xdr:row>20</xdr:row>
      <xdr:rowOff>180975</xdr:rowOff>
    </xdr:from>
    <xdr:to>
      <xdr:col>9</xdr:col>
      <xdr:colOff>247650</xdr:colOff>
      <xdr:row>22</xdr:row>
      <xdr:rowOff>85725</xdr:rowOff>
    </xdr:to>
    <xdr:sp macro="" textlink="">
      <xdr:nvSpPr>
        <xdr:cNvPr id="10" name="Arrow: Right 9">
          <a:extLst>
            <a:ext uri="{FF2B5EF4-FFF2-40B4-BE49-F238E27FC236}">
              <a16:creationId xmlns:a16="http://schemas.microsoft.com/office/drawing/2014/main" id="{B44DA6D4-4A3A-42B1-89FA-08806F7D2499}"/>
            </a:ext>
          </a:extLst>
        </xdr:cNvPr>
        <xdr:cNvSpPr/>
      </xdr:nvSpPr>
      <xdr:spPr>
        <a:xfrm>
          <a:off x="12144375" y="4781550"/>
          <a:ext cx="390525" cy="381000"/>
        </a:xfrm>
        <a:prstGeom prst="rightArrow">
          <a:avLst/>
        </a:prstGeom>
        <a:ln>
          <a:solidFill>
            <a:schemeClr val="tx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43611" displayName="Table43611" ref="B15:B86" totalsRowShown="0" headerRowDxfId="38" dataDxfId="36" headerRowBorderDxfId="37" tableBorderDxfId="35" totalsRowBorderDxfId="34">
  <tableColumns count="1">
    <tableColumn id="1" xr3:uid="{00000000-0010-0000-0000-000001000000}" name="State" dataDxfId="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436" displayName="Table436" ref="B15:B86" totalsRowShown="0" headerRowDxfId="32" dataDxfId="30" headerRowBorderDxfId="31" tableBorderDxfId="29" totalsRowBorderDxfId="28">
  <tableColumns count="1">
    <tableColumn id="1" xr3:uid="{00000000-0010-0000-0100-000001000000}" name="State"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7:D300" totalsRowShown="0" headerRowDxfId="26" dataDxfId="25">
  <autoFilter ref="A7:D300" xr:uid="{00000000-0009-0000-0100-000001000000}"/>
  <tableColumns count="4">
    <tableColumn id="1" xr3:uid="{00000000-0010-0000-0200-000001000000}" name="Site ID" dataDxfId="24">
      <calculatedColumnFormula>IF(ISBLANK('INPUT Midwest &amp; Northeast Data'!A16), "", 'INPUT Midwest &amp; Northeast Data'!A16)</calculatedColumnFormula>
    </tableColumn>
    <tableColumn id="2" xr3:uid="{00000000-0010-0000-0200-000002000000}" name="Milkweed Count" dataDxfId="1">
      <calculatedColumnFormula>IFERROR(IF(VLOOKUP(Table1[[#This Row],[Site ID]],'INPUT Midwest &amp; Northeast Data'!$A$16:$S$300,12, FALSE) = "", "", VLOOKUP(Table1[[#This Row],[Site ID]],'INPUT Midwest &amp; Northeast Data'!$A$16:$S$300,12, FALSE)), "")</calculatedColumnFormula>
    </tableColumn>
    <tableColumn id="3" xr3:uid="{00000000-0010-0000-0200-000003000000}" name="Nectar Resources Cover" dataDxfId="0">
      <calculatedColumnFormula>IFERROR(VLOOKUP(Table1[[#This Row],[Site ID]], 'INPUT Midwest &amp; Northeast Data'!$A$16:$S$300,15, FALSE), "")</calculatedColumnFormula>
    </tableColumn>
    <tableColumn id="4" xr3:uid="{00000000-0010-0000-0200-000004000000}" name="Notes" dataDxfId="23">
      <calculatedColumnFormula>IF(ISBLANK('INPUT Midwest &amp; Northeast Data'!Q16), "", 'INPUT Midwest &amp; Northeast Data'!Q16)</calculatedColumnFormula>
    </tableColumn>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4369" displayName="Table4369" ref="B15:B86" totalsRowShown="0" headerRowDxfId="22" dataDxfId="20" headerRowBorderDxfId="21" tableBorderDxfId="19" totalsRowBorderDxfId="18">
  <tableColumns count="1">
    <tableColumn id="1" xr3:uid="{00000000-0010-0000-0300-000001000000}" name="State" dataDxfId="1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110" displayName="Table110" ref="A7:D301" totalsRowShown="0" headerRowDxfId="16" dataDxfId="15">
  <autoFilter ref="A7:D301" xr:uid="{00000000-0009-0000-0100-000009000000}"/>
  <tableColumns count="4">
    <tableColumn id="1" xr3:uid="{00000000-0010-0000-0400-000001000000}" name="Site ID" dataDxfId="14">
      <calculatedColumnFormula>IF(ISBLANK('INPUT Western &amp; Southern Data'!A16), "", 'INPUT Western &amp; Southern Data'!A16)</calculatedColumnFormula>
    </tableColumn>
    <tableColumn id="2" xr3:uid="{00000000-0010-0000-0400-000002000000}" name="Milkweed Count" dataDxfId="11">
      <calculatedColumnFormula>IFERROR(IF(VLOOKUP(Table110[[#This Row],[Site ID]],'INPUT Western &amp; Southern Data'!$A$16:$S$300,12, FALSE) = "", "", VLOOKUP(Table110[[#This Row],[Site ID]],'INPUT Western &amp; Southern Data'!$A$16:$S$300,12, FALSE)), "")</calculatedColumnFormula>
    </tableColumn>
    <tableColumn id="3" xr3:uid="{00000000-0010-0000-0400-000003000000}" name="Nectar Resources Cover (%)" dataDxfId="12">
      <calculatedColumnFormula>IFERROR(VLOOKUP(Table110[[#This Row],[Site ID]],'INPUT Western &amp; Southern Data'!$A$16:$S$300,15, FALSE), "")</calculatedColumnFormula>
    </tableColumn>
    <tableColumn id="4" xr3:uid="{00000000-0010-0000-0400-000004000000}" name="Notes" dataDxfId="13">
      <calculatedColumnFormula>IF(ISBLANK('INPUT Western &amp; Southern Data'!Q16), "", 'INPUT Western &amp; Southern Data'!Q16)</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F20"/>
  <sheetViews>
    <sheetView zoomScale="80" zoomScaleNormal="80" workbookViewId="0">
      <selection activeCell="E15" sqref="E15"/>
    </sheetView>
  </sheetViews>
  <sheetFormatPr defaultColWidth="9.28515625" defaultRowHeight="15" x14ac:dyDescent="0.25"/>
  <cols>
    <col min="1" max="1" width="33.42578125" style="110" customWidth="1"/>
    <col min="2" max="2" width="19" style="110" customWidth="1"/>
    <col min="3" max="3" width="82" style="110" customWidth="1"/>
    <col min="4" max="16384" width="9.28515625" style="1"/>
  </cols>
  <sheetData>
    <row r="1" spans="1:6" ht="15.75" x14ac:dyDescent="0.25">
      <c r="A1" s="107" t="s">
        <v>78</v>
      </c>
      <c r="B1" s="107" t="s">
        <v>156</v>
      </c>
      <c r="C1" s="107" t="s">
        <v>88</v>
      </c>
    </row>
    <row r="2" spans="1:6" s="44" customFormat="1" ht="15.75" x14ac:dyDescent="0.25">
      <c r="A2" s="106" t="s">
        <v>67</v>
      </c>
      <c r="B2" s="106" t="s">
        <v>157</v>
      </c>
      <c r="C2" s="108" t="s">
        <v>86</v>
      </c>
    </row>
    <row r="3" spans="1:6" s="44" customFormat="1" ht="15.75" x14ac:dyDescent="0.25">
      <c r="A3" s="106" t="s">
        <v>68</v>
      </c>
      <c r="B3" s="106" t="s">
        <v>157</v>
      </c>
      <c r="C3" s="108" t="s">
        <v>87</v>
      </c>
    </row>
    <row r="4" spans="1:6" s="44" customFormat="1" ht="15.75" x14ac:dyDescent="0.25">
      <c r="A4" s="106" t="s">
        <v>69</v>
      </c>
      <c r="B4" s="106" t="s">
        <v>157</v>
      </c>
      <c r="C4" s="108" t="s">
        <v>87</v>
      </c>
    </row>
    <row r="5" spans="1:6" s="44" customFormat="1" ht="15.75" x14ac:dyDescent="0.25">
      <c r="A5" s="106" t="s">
        <v>70</v>
      </c>
      <c r="B5" s="106" t="s">
        <v>157</v>
      </c>
      <c r="C5" s="108" t="s">
        <v>87</v>
      </c>
    </row>
    <row r="6" spans="1:6" s="44" customFormat="1" ht="31.5" x14ac:dyDescent="0.25">
      <c r="A6" s="106" t="s">
        <v>81</v>
      </c>
      <c r="B6" s="106" t="s">
        <v>157</v>
      </c>
      <c r="C6" s="108" t="s">
        <v>89</v>
      </c>
      <c r="F6" s="10" t="s">
        <v>95</v>
      </c>
    </row>
    <row r="7" spans="1:6" ht="94.5" x14ac:dyDescent="0.25">
      <c r="A7" s="106" t="s">
        <v>83</v>
      </c>
      <c r="B7" s="106" t="s">
        <v>157</v>
      </c>
      <c r="C7" s="106" t="s">
        <v>155</v>
      </c>
    </row>
    <row r="8" spans="1:6" ht="31.5" x14ac:dyDescent="0.25">
      <c r="A8" s="106" t="s">
        <v>72</v>
      </c>
      <c r="B8" s="106" t="s">
        <v>157</v>
      </c>
      <c r="C8" s="108" t="s">
        <v>90</v>
      </c>
    </row>
    <row r="9" spans="1:6" ht="31.5" x14ac:dyDescent="0.25">
      <c r="A9" s="106" t="s">
        <v>73</v>
      </c>
      <c r="B9" s="106" t="s">
        <v>157</v>
      </c>
      <c r="C9" s="108" t="s">
        <v>91</v>
      </c>
    </row>
    <row r="10" spans="1:6" ht="63" x14ac:dyDescent="0.25">
      <c r="A10" s="106" t="s">
        <v>74</v>
      </c>
      <c r="B10" s="106" t="s">
        <v>157</v>
      </c>
      <c r="C10" s="109" t="s">
        <v>93</v>
      </c>
    </row>
    <row r="11" spans="1:6" ht="94.5" x14ac:dyDescent="0.25">
      <c r="A11" s="106" t="s">
        <v>77</v>
      </c>
      <c r="B11" s="106" t="s">
        <v>157</v>
      </c>
      <c r="C11" s="106" t="s">
        <v>92</v>
      </c>
    </row>
    <row r="12" spans="1:6" ht="31.5" x14ac:dyDescent="0.25">
      <c r="A12" s="106" t="s">
        <v>1</v>
      </c>
      <c r="B12" s="106" t="s">
        <v>157</v>
      </c>
      <c r="C12" s="106" t="s">
        <v>168</v>
      </c>
    </row>
    <row r="13" spans="1:6" ht="15.75" x14ac:dyDescent="0.25">
      <c r="A13" s="106" t="s">
        <v>94</v>
      </c>
      <c r="B13" s="106" t="s">
        <v>157</v>
      </c>
      <c r="C13" s="106" t="s">
        <v>158</v>
      </c>
    </row>
    <row r="14" spans="1:6" ht="15.75" x14ac:dyDescent="0.25">
      <c r="A14" s="106" t="s">
        <v>82</v>
      </c>
      <c r="B14" s="106" t="s">
        <v>157</v>
      </c>
      <c r="C14" s="106" t="s">
        <v>159</v>
      </c>
    </row>
    <row r="15" spans="1:6" ht="110.25" x14ac:dyDescent="0.25">
      <c r="A15" s="106" t="s">
        <v>2</v>
      </c>
      <c r="B15" s="106" t="s">
        <v>157</v>
      </c>
      <c r="C15" s="106" t="s">
        <v>160</v>
      </c>
    </row>
    <row r="16" spans="1:6" ht="31.5" customHeight="1" x14ac:dyDescent="0.25">
      <c r="A16" s="106" t="s">
        <v>3</v>
      </c>
      <c r="B16" s="106" t="s">
        <v>162</v>
      </c>
      <c r="C16" s="106" t="s">
        <v>161</v>
      </c>
    </row>
    <row r="17" spans="1:3" ht="78.75" x14ac:dyDescent="0.25">
      <c r="A17" s="106" t="s">
        <v>4</v>
      </c>
      <c r="B17" s="106" t="s">
        <v>164</v>
      </c>
      <c r="C17" s="106" t="s">
        <v>163</v>
      </c>
    </row>
    <row r="18" spans="1:3" ht="31.5" x14ac:dyDescent="0.25">
      <c r="A18" s="106" t="s">
        <v>5</v>
      </c>
      <c r="B18" s="106" t="s">
        <v>162</v>
      </c>
      <c r="C18" s="106" t="s">
        <v>165</v>
      </c>
    </row>
    <row r="19" spans="1:3" ht="31.5" x14ac:dyDescent="0.25">
      <c r="A19" s="106" t="s">
        <v>6</v>
      </c>
      <c r="B19" s="106" t="s">
        <v>162</v>
      </c>
      <c r="C19" s="106" t="s">
        <v>166</v>
      </c>
    </row>
    <row r="20" spans="1:3" ht="15.75" customHeight="1" x14ac:dyDescent="0.25">
      <c r="A20" s="111" t="s">
        <v>7</v>
      </c>
      <c r="B20" s="106" t="s">
        <v>162</v>
      </c>
      <c r="C20" s="106" t="s">
        <v>79</v>
      </c>
    </row>
  </sheetData>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V86"/>
  <sheetViews>
    <sheetView zoomScale="70" zoomScaleNormal="70" workbookViewId="0"/>
  </sheetViews>
  <sheetFormatPr defaultColWidth="9.28515625" defaultRowHeight="15" x14ac:dyDescent="0.25"/>
  <cols>
    <col min="1" max="1" width="39" style="1" customWidth="1"/>
    <col min="2" max="2" width="16.42578125" style="1" customWidth="1"/>
    <col min="3" max="12" width="20.7109375" style="1" customWidth="1"/>
    <col min="13" max="13" width="21" style="1" customWidth="1"/>
    <col min="14" max="15" width="15.5703125" style="1" customWidth="1"/>
    <col min="16" max="16" width="20.5703125" style="1" customWidth="1"/>
    <col min="17" max="17" width="17.42578125" style="1" bestFit="1" customWidth="1"/>
    <col min="18" max="19" width="14.5703125" style="1" customWidth="1"/>
    <col min="20" max="22" width="16.5703125" style="1" customWidth="1"/>
    <col min="23" max="16384" width="9.28515625" style="1"/>
  </cols>
  <sheetData>
    <row r="1" spans="1:22" s="4" customFormat="1" ht="20.25" x14ac:dyDescent="0.3">
      <c r="A1" s="112" t="s">
        <v>71</v>
      </c>
      <c r="B1" s="2"/>
      <c r="C1" s="2"/>
      <c r="D1" s="2"/>
      <c r="E1" s="2"/>
      <c r="F1" s="2"/>
      <c r="H1" s="2"/>
      <c r="I1" s="2"/>
      <c r="J1" s="2"/>
      <c r="K1" s="2"/>
      <c r="L1" s="2"/>
      <c r="M1" s="3"/>
    </row>
    <row r="2" spans="1:22" s="10" customFormat="1" ht="18.75" thickBot="1" x14ac:dyDescent="0.3">
      <c r="A2" s="9"/>
      <c r="B2" s="9"/>
      <c r="C2" s="9"/>
      <c r="D2" s="9"/>
      <c r="E2" s="9"/>
      <c r="F2" s="9"/>
      <c r="G2" s="9"/>
      <c r="H2" s="9"/>
      <c r="I2" s="9"/>
      <c r="J2" s="9"/>
      <c r="K2" s="9"/>
      <c r="L2" s="9"/>
      <c r="M2" s="9"/>
      <c r="N2" s="9"/>
      <c r="O2" s="9"/>
      <c r="P2" s="9"/>
      <c r="Q2" s="9"/>
      <c r="R2" s="9"/>
    </row>
    <row r="3" spans="1:22" s="12" customFormat="1" ht="16.5" x14ac:dyDescent="0.3">
      <c r="A3" s="11" t="s">
        <v>67</v>
      </c>
      <c r="B3" s="148" t="s">
        <v>128</v>
      </c>
      <c r="C3" s="149"/>
      <c r="D3" s="149"/>
      <c r="E3" s="150"/>
    </row>
    <row r="4" spans="1:22" s="12" customFormat="1" ht="16.5" x14ac:dyDescent="0.3">
      <c r="A4" s="13" t="s">
        <v>68</v>
      </c>
      <c r="B4" s="151" t="s">
        <v>167</v>
      </c>
      <c r="C4" s="152"/>
      <c r="D4" s="152"/>
      <c r="E4" s="153"/>
    </row>
    <row r="5" spans="1:22" s="12" customFormat="1" ht="16.5" x14ac:dyDescent="0.3">
      <c r="A5" s="13" t="s">
        <v>69</v>
      </c>
      <c r="B5" s="151">
        <v>44750</v>
      </c>
      <c r="C5" s="154"/>
      <c r="D5" s="154"/>
      <c r="E5" s="155"/>
    </row>
    <row r="6" spans="1:22" s="12" customFormat="1" ht="15" customHeight="1" thickBot="1" x14ac:dyDescent="0.35">
      <c r="A6" s="14" t="s">
        <v>80</v>
      </c>
      <c r="B6" s="156">
        <v>2022</v>
      </c>
      <c r="C6" s="157"/>
      <c r="D6" s="157"/>
      <c r="E6" s="158"/>
    </row>
    <row r="7" spans="1:22" s="12" customFormat="1" ht="15" customHeight="1" thickBot="1" x14ac:dyDescent="0.35">
      <c r="A7" s="15"/>
      <c r="B7" s="16"/>
      <c r="C7" s="17"/>
      <c r="D7" s="17"/>
      <c r="E7" s="18"/>
    </row>
    <row r="8" spans="1:22" s="12" customFormat="1" ht="15" customHeight="1" x14ac:dyDescent="0.3">
      <c r="A8" s="159" t="s">
        <v>70</v>
      </c>
      <c r="B8" s="160"/>
      <c r="C8" s="46">
        <v>4000</v>
      </c>
      <c r="D8" s="23"/>
      <c r="E8" s="18"/>
    </row>
    <row r="9" spans="1:22" s="12" customFormat="1" ht="15" customHeight="1" thickBot="1" x14ac:dyDescent="0.35">
      <c r="A9" s="161" t="s">
        <v>81</v>
      </c>
      <c r="B9" s="162"/>
      <c r="C9" s="45">
        <v>30</v>
      </c>
      <c r="D9" s="23"/>
      <c r="E9" s="18"/>
    </row>
    <row r="10" spans="1:22" s="12" customFormat="1" ht="15" customHeight="1" x14ac:dyDescent="0.3">
      <c r="A10" s="22"/>
      <c r="B10" s="22"/>
      <c r="C10" s="23"/>
      <c r="D10" s="23"/>
      <c r="E10" s="18"/>
    </row>
    <row r="11" spans="1:22" s="5" customFormat="1" ht="15.75" x14ac:dyDescent="0.25">
      <c r="A11" s="25" t="s">
        <v>85</v>
      </c>
    </row>
    <row r="12" spans="1:22" s="5" customFormat="1" ht="16.5" thickBot="1" x14ac:dyDescent="0.3">
      <c r="A12" s="24"/>
    </row>
    <row r="13" spans="1:22" s="5" customFormat="1" ht="15.75" customHeight="1" x14ac:dyDescent="0.25">
      <c r="A13" s="163" t="s">
        <v>0</v>
      </c>
      <c r="B13" s="164"/>
      <c r="C13" s="164"/>
      <c r="D13" s="164"/>
      <c r="E13" s="164"/>
      <c r="F13" s="164"/>
      <c r="G13" s="164"/>
      <c r="H13" s="164"/>
      <c r="I13" s="164"/>
      <c r="J13" s="164"/>
      <c r="K13" s="164"/>
      <c r="L13" s="164"/>
      <c r="M13" s="164"/>
      <c r="N13" s="164"/>
      <c r="O13" s="164"/>
      <c r="P13" s="164"/>
      <c r="Q13" s="164"/>
      <c r="R13" s="164"/>
      <c r="S13" s="164"/>
    </row>
    <row r="14" spans="1:22" s="5" customFormat="1" ht="18" customHeight="1" thickBot="1" x14ac:dyDescent="0.3">
      <c r="A14" s="165"/>
      <c r="B14" s="166"/>
      <c r="C14" s="166"/>
      <c r="D14" s="166"/>
      <c r="E14" s="166"/>
      <c r="F14" s="166"/>
      <c r="G14" s="166"/>
      <c r="H14" s="166"/>
      <c r="I14" s="166"/>
      <c r="J14" s="166"/>
      <c r="K14" s="166"/>
      <c r="L14" s="166"/>
      <c r="M14" s="166"/>
      <c r="N14" s="166"/>
      <c r="O14" s="166"/>
      <c r="P14" s="166"/>
      <c r="Q14" s="166"/>
      <c r="R14" s="166"/>
      <c r="S14" s="166"/>
      <c r="T14"/>
      <c r="U14" s="2"/>
      <c r="V14" s="2"/>
    </row>
    <row r="15" spans="1:22" s="5" customFormat="1" ht="99" customHeight="1" x14ac:dyDescent="0.25">
      <c r="A15" s="76" t="s">
        <v>83</v>
      </c>
      <c r="B15" s="77" t="s">
        <v>72</v>
      </c>
      <c r="C15" s="77" t="s">
        <v>73</v>
      </c>
      <c r="D15" s="144" t="s">
        <v>84</v>
      </c>
      <c r="E15" s="145"/>
      <c r="F15" s="146"/>
      <c r="G15" s="77" t="s">
        <v>77</v>
      </c>
      <c r="H15" s="77" t="s">
        <v>1</v>
      </c>
      <c r="I15" s="77" t="s">
        <v>94</v>
      </c>
      <c r="J15" s="77" t="s">
        <v>82</v>
      </c>
      <c r="K15" s="77" t="s">
        <v>152</v>
      </c>
      <c r="L15" s="77" t="s">
        <v>3</v>
      </c>
      <c r="M15" s="77" t="s">
        <v>153</v>
      </c>
      <c r="N15" s="77" t="s">
        <v>121</v>
      </c>
      <c r="O15" s="77" t="s">
        <v>129</v>
      </c>
      <c r="P15" s="77" t="s">
        <v>6</v>
      </c>
      <c r="Q15" s="144" t="s">
        <v>100</v>
      </c>
      <c r="R15" s="145"/>
      <c r="S15" s="147"/>
    </row>
    <row r="16" spans="1:22" s="21" customFormat="1" ht="59.25" customHeight="1" x14ac:dyDescent="0.25">
      <c r="A16" s="19" t="s">
        <v>141</v>
      </c>
      <c r="B16" s="20" t="s">
        <v>30</v>
      </c>
      <c r="C16" s="20" t="s">
        <v>131</v>
      </c>
      <c r="D16" s="20" t="s">
        <v>10</v>
      </c>
      <c r="E16" s="20" t="s">
        <v>12</v>
      </c>
      <c r="F16" s="20"/>
      <c r="G16" s="20" t="s">
        <v>136</v>
      </c>
      <c r="H16" s="20" t="s">
        <v>146</v>
      </c>
      <c r="I16" s="85">
        <v>44743</v>
      </c>
      <c r="J16" s="20" t="s">
        <v>151</v>
      </c>
      <c r="K16" s="20" t="s">
        <v>8</v>
      </c>
      <c r="L16" s="26">
        <v>17</v>
      </c>
      <c r="M16" s="58" t="s">
        <v>8</v>
      </c>
      <c r="N16" s="62" t="s">
        <v>125</v>
      </c>
      <c r="O16" s="65">
        <f>IFERROR(VLOOKUP(N16,' Data References (2)'!A$55:B$60, 2, TRUE), "")</f>
        <v>38</v>
      </c>
      <c r="P16" s="26" t="s">
        <v>8</v>
      </c>
      <c r="Q16" s="67"/>
      <c r="R16" s="68"/>
      <c r="S16" s="69"/>
    </row>
    <row r="17" spans="1:19" ht="37.5" customHeight="1" x14ac:dyDescent="0.3">
      <c r="A17" s="19" t="s">
        <v>142</v>
      </c>
      <c r="B17" s="20" t="s">
        <v>38</v>
      </c>
      <c r="C17" s="20" t="s">
        <v>132</v>
      </c>
      <c r="D17" s="20" t="s">
        <v>15</v>
      </c>
      <c r="E17" s="20" t="s">
        <v>12</v>
      </c>
      <c r="F17" s="20" t="s">
        <v>17</v>
      </c>
      <c r="G17" s="20" t="s">
        <v>137</v>
      </c>
      <c r="H17" s="27" t="s">
        <v>147</v>
      </c>
      <c r="I17" s="85">
        <v>44744</v>
      </c>
      <c r="J17" s="20" t="s">
        <v>151</v>
      </c>
      <c r="K17" s="28" t="s">
        <v>13</v>
      </c>
      <c r="L17" s="58">
        <v>1</v>
      </c>
      <c r="M17" s="58" t="s">
        <v>8</v>
      </c>
      <c r="N17" s="63" t="s">
        <v>126</v>
      </c>
      <c r="O17" s="65">
        <f>IFERROR(VLOOKUP(N17,' Data References (2)'!A$55:B$60, 2, TRUE), "")</f>
        <v>63</v>
      </c>
      <c r="P17" s="86" t="s">
        <v>13</v>
      </c>
      <c r="Q17" s="70"/>
      <c r="R17" s="71"/>
      <c r="S17" s="72"/>
    </row>
    <row r="18" spans="1:19" ht="37.5" customHeight="1" x14ac:dyDescent="0.3">
      <c r="A18" s="19" t="s">
        <v>143</v>
      </c>
      <c r="B18" s="20" t="s">
        <v>64</v>
      </c>
      <c r="C18" s="20" t="s">
        <v>133</v>
      </c>
      <c r="D18" s="20" t="s">
        <v>15</v>
      </c>
      <c r="E18" s="20"/>
      <c r="F18" s="20"/>
      <c r="G18" s="20" t="s">
        <v>138</v>
      </c>
      <c r="H18" s="27" t="s">
        <v>148</v>
      </c>
      <c r="I18" s="85">
        <v>44745</v>
      </c>
      <c r="J18" s="20" t="s">
        <v>151</v>
      </c>
      <c r="K18" s="28" t="s">
        <v>13</v>
      </c>
      <c r="L18" s="58">
        <v>5</v>
      </c>
      <c r="M18" s="58" t="s">
        <v>8</v>
      </c>
      <c r="N18" s="63" t="s">
        <v>126</v>
      </c>
      <c r="O18" s="65">
        <f>IFERROR(VLOOKUP(N18,' Data References (2)'!A$55:B$60, 2, TRUE), "")</f>
        <v>63</v>
      </c>
      <c r="P18" s="86" t="s">
        <v>8</v>
      </c>
      <c r="Q18" s="70"/>
      <c r="R18" s="71"/>
      <c r="S18" s="72"/>
    </row>
    <row r="19" spans="1:19" ht="37.5" customHeight="1" x14ac:dyDescent="0.3">
      <c r="A19" s="19" t="s">
        <v>144</v>
      </c>
      <c r="B19" s="27" t="s">
        <v>51</v>
      </c>
      <c r="C19" s="27" t="s">
        <v>134</v>
      </c>
      <c r="D19" s="27" t="s">
        <v>17</v>
      </c>
      <c r="E19" s="27"/>
      <c r="F19" s="27"/>
      <c r="G19" s="27" t="s">
        <v>139</v>
      </c>
      <c r="H19" s="27" t="s">
        <v>149</v>
      </c>
      <c r="I19" s="85">
        <v>44746</v>
      </c>
      <c r="J19" s="20" t="s">
        <v>151</v>
      </c>
      <c r="K19" s="28" t="s">
        <v>8</v>
      </c>
      <c r="L19" s="58">
        <v>8</v>
      </c>
      <c r="M19" s="58" t="s">
        <v>13</v>
      </c>
      <c r="N19" s="63" t="s">
        <v>123</v>
      </c>
      <c r="O19" s="65">
        <f>IFERROR(VLOOKUP(N19,' Data References (2)'!A$55:B$60, 2, TRUE), "")</f>
        <v>6</v>
      </c>
      <c r="P19" s="86" t="s">
        <v>13</v>
      </c>
      <c r="Q19" s="70"/>
      <c r="R19" s="71"/>
      <c r="S19" s="72"/>
    </row>
    <row r="20" spans="1:19" ht="37.5" customHeight="1" x14ac:dyDescent="0.3">
      <c r="A20" s="19" t="s">
        <v>145</v>
      </c>
      <c r="B20" s="61" t="s">
        <v>33</v>
      </c>
      <c r="C20" s="30" t="s">
        <v>135</v>
      </c>
      <c r="D20" s="30" t="s">
        <v>21</v>
      </c>
      <c r="E20" s="30"/>
      <c r="F20" s="30"/>
      <c r="G20" s="30" t="s">
        <v>140</v>
      </c>
      <c r="H20" s="27" t="s">
        <v>150</v>
      </c>
      <c r="I20" s="85">
        <v>44747</v>
      </c>
      <c r="J20" s="20" t="s">
        <v>151</v>
      </c>
      <c r="K20" s="37" t="s">
        <v>8</v>
      </c>
      <c r="L20" s="57">
        <v>99</v>
      </c>
      <c r="M20" s="57" t="s">
        <v>13</v>
      </c>
      <c r="N20" s="64" t="s">
        <v>122</v>
      </c>
      <c r="O20" s="65">
        <f>IFERROR(VLOOKUP(N20,' Data References (2)'!A$55:B$60, 2, TRUE), "")</f>
        <v>0</v>
      </c>
      <c r="P20" s="87" t="s">
        <v>13</v>
      </c>
      <c r="Q20" s="41"/>
      <c r="R20" s="42"/>
      <c r="S20" s="43"/>
    </row>
    <row r="21" spans="1:19" ht="37.5" customHeight="1" x14ac:dyDescent="0.3">
      <c r="A21" s="36"/>
      <c r="B21" s="61"/>
      <c r="C21" s="30"/>
      <c r="D21" s="30"/>
      <c r="E21" s="30"/>
      <c r="F21" s="30"/>
      <c r="G21" s="30"/>
      <c r="H21" s="30"/>
      <c r="I21" s="37"/>
      <c r="J21" s="37"/>
      <c r="K21" s="37"/>
      <c r="L21" s="38"/>
      <c r="M21" s="57"/>
      <c r="N21" s="39"/>
      <c r="O21" s="60" t="str">
        <f>IFERROR(VLOOKUP(N21,' Data References (2)'!A$55:B$60, 2, TRUE), "")</f>
        <v/>
      </c>
      <c r="P21" s="87"/>
      <c r="Q21" s="41"/>
      <c r="R21" s="42"/>
      <c r="S21" s="43"/>
    </row>
    <row r="22" spans="1:19" ht="37.5" customHeight="1" x14ac:dyDescent="0.3">
      <c r="A22" s="36"/>
      <c r="B22" s="61"/>
      <c r="C22" s="30"/>
      <c r="D22" s="30"/>
      <c r="E22" s="30"/>
      <c r="F22" s="30"/>
      <c r="G22" s="30"/>
      <c r="H22" s="30"/>
      <c r="I22" s="37"/>
      <c r="J22" s="37"/>
      <c r="K22" s="37"/>
      <c r="L22" s="38"/>
      <c r="M22" s="57"/>
      <c r="N22" s="39"/>
      <c r="O22" s="60" t="str">
        <f>IFERROR(VLOOKUP(N22,' Data References (2)'!A$55:B$60, 2, TRUE), "")</f>
        <v/>
      </c>
      <c r="P22" s="40"/>
      <c r="Q22" s="41"/>
      <c r="R22" s="42"/>
      <c r="S22" s="43"/>
    </row>
    <row r="23" spans="1:19" ht="37.5" customHeight="1" x14ac:dyDescent="0.3">
      <c r="A23" s="36"/>
      <c r="B23" s="61"/>
      <c r="C23" s="30"/>
      <c r="D23" s="30"/>
      <c r="E23" s="30"/>
      <c r="F23" s="30"/>
      <c r="G23" s="30"/>
      <c r="H23" s="30"/>
      <c r="I23" s="37"/>
      <c r="J23" s="37"/>
      <c r="K23" s="37"/>
      <c r="L23" s="38"/>
      <c r="M23" s="57"/>
      <c r="N23" s="39"/>
      <c r="O23" s="60" t="str">
        <f>IFERROR(VLOOKUP(N23,' Data References (2)'!A$55:B$60, 2, TRUE), "")</f>
        <v/>
      </c>
      <c r="P23" s="40"/>
      <c r="Q23" s="41"/>
      <c r="R23" s="42"/>
      <c r="S23" s="43"/>
    </row>
    <row r="24" spans="1:19" ht="37.5" customHeight="1" x14ac:dyDescent="0.3">
      <c r="A24" s="36"/>
      <c r="B24" s="61"/>
      <c r="C24" s="30"/>
      <c r="D24" s="30"/>
      <c r="E24" s="30"/>
      <c r="F24" s="30"/>
      <c r="G24" s="30"/>
      <c r="H24" s="30"/>
      <c r="I24" s="37"/>
      <c r="J24" s="37"/>
      <c r="K24" s="37"/>
      <c r="L24" s="38"/>
      <c r="M24" s="57"/>
      <c r="N24" s="39"/>
      <c r="O24" s="60" t="str">
        <f>IFERROR(VLOOKUP(N24,' Data References (2)'!A$55:B$60, 2, TRUE), "")</f>
        <v/>
      </c>
      <c r="P24" s="40"/>
      <c r="Q24" s="41"/>
      <c r="R24" s="42"/>
      <c r="S24" s="43"/>
    </row>
    <row r="25" spans="1:19" ht="37.5" customHeight="1" x14ac:dyDescent="0.3">
      <c r="A25" s="36"/>
      <c r="B25" s="61"/>
      <c r="C25" s="30"/>
      <c r="D25" s="30"/>
      <c r="E25" s="30"/>
      <c r="F25" s="30"/>
      <c r="G25" s="30"/>
      <c r="H25" s="30"/>
      <c r="I25" s="37"/>
      <c r="J25" s="37"/>
      <c r="K25" s="37"/>
      <c r="L25" s="38"/>
      <c r="M25" s="57"/>
      <c r="N25" s="39"/>
      <c r="O25" s="60" t="str">
        <f>IFERROR(VLOOKUP(N25,' Data References (2)'!A$55:B$60, 2, TRUE), "")</f>
        <v/>
      </c>
      <c r="P25" s="40"/>
      <c r="Q25" s="41"/>
      <c r="R25" s="42"/>
      <c r="S25" s="43"/>
    </row>
    <row r="26" spans="1:19" ht="37.5" customHeight="1" x14ac:dyDescent="0.3">
      <c r="A26" s="36"/>
      <c r="B26" s="61"/>
      <c r="C26" s="30"/>
      <c r="D26" s="30"/>
      <c r="E26" s="30"/>
      <c r="F26" s="30"/>
      <c r="G26" s="30"/>
      <c r="H26" s="30"/>
      <c r="I26" s="37"/>
      <c r="J26" s="37"/>
      <c r="K26" s="37"/>
      <c r="L26" s="38"/>
      <c r="M26" s="57"/>
      <c r="N26" s="39"/>
      <c r="O26" s="60" t="str">
        <f>IFERROR(VLOOKUP(N26,' Data References (2)'!A$55:B$60, 2, TRUE), "")</f>
        <v/>
      </c>
      <c r="P26" s="40"/>
      <c r="Q26" s="41"/>
      <c r="R26" s="42"/>
      <c r="S26" s="43"/>
    </row>
    <row r="27" spans="1:19" ht="37.5" customHeight="1" x14ac:dyDescent="0.3">
      <c r="A27" s="36"/>
      <c r="B27" s="61"/>
      <c r="C27" s="30"/>
      <c r="D27" s="30"/>
      <c r="E27" s="30"/>
      <c r="F27" s="30"/>
      <c r="G27" s="30"/>
      <c r="H27" s="30"/>
      <c r="I27" s="37"/>
      <c r="J27" s="37"/>
      <c r="K27" s="37"/>
      <c r="L27" s="38"/>
      <c r="M27" s="57"/>
      <c r="N27" s="39"/>
      <c r="O27" s="60" t="str">
        <f>IFERROR(VLOOKUP(N27,' Data References (2)'!A$55:B$60, 2, TRUE), "")</f>
        <v/>
      </c>
      <c r="P27" s="40"/>
      <c r="Q27" s="41"/>
      <c r="R27" s="42"/>
      <c r="S27" s="43"/>
    </row>
    <row r="28" spans="1:19" ht="37.5" customHeight="1" x14ac:dyDescent="0.3">
      <c r="A28" s="36"/>
      <c r="B28" s="61"/>
      <c r="C28" s="30"/>
      <c r="D28" s="30"/>
      <c r="E28" s="30"/>
      <c r="F28" s="30"/>
      <c r="G28" s="30"/>
      <c r="H28" s="30"/>
      <c r="I28" s="37"/>
      <c r="J28" s="37"/>
      <c r="K28" s="37"/>
      <c r="L28" s="38"/>
      <c r="M28" s="57"/>
      <c r="N28" s="39"/>
      <c r="O28" s="60" t="str">
        <f>IFERROR(VLOOKUP(N28,' Data References (2)'!A$55:B$60, 2, TRUE), "")</f>
        <v/>
      </c>
      <c r="P28" s="40"/>
      <c r="Q28" s="41"/>
      <c r="R28" s="42"/>
      <c r="S28" s="43"/>
    </row>
    <row r="29" spans="1:19" ht="37.5" customHeight="1" x14ac:dyDescent="0.3">
      <c r="A29" s="36"/>
      <c r="B29" s="61"/>
      <c r="C29" s="30"/>
      <c r="D29" s="30"/>
      <c r="E29" s="30"/>
      <c r="F29" s="30"/>
      <c r="G29" s="30"/>
      <c r="H29" s="30"/>
      <c r="I29" s="37"/>
      <c r="J29" s="37"/>
      <c r="K29" s="37"/>
      <c r="L29" s="38"/>
      <c r="M29" s="57"/>
      <c r="N29" s="39"/>
      <c r="O29" s="60" t="str">
        <f>IFERROR(VLOOKUP(N29,' Data References (2)'!A$55:B$60, 2, TRUE), "")</f>
        <v/>
      </c>
      <c r="P29" s="40"/>
      <c r="Q29" s="41"/>
      <c r="R29" s="42"/>
      <c r="S29" s="43"/>
    </row>
    <row r="30" spans="1:19" ht="37.5" customHeight="1" x14ac:dyDescent="0.3">
      <c r="A30" s="36"/>
      <c r="B30" s="61"/>
      <c r="C30" s="30"/>
      <c r="D30" s="30"/>
      <c r="E30" s="30"/>
      <c r="F30" s="30"/>
      <c r="G30" s="30"/>
      <c r="H30" s="30"/>
      <c r="I30" s="37"/>
      <c r="J30" s="37"/>
      <c r="K30" s="37"/>
      <c r="L30" s="38"/>
      <c r="M30" s="57"/>
      <c r="N30" s="39"/>
      <c r="O30" s="60" t="str">
        <f>IFERROR(VLOOKUP(N30,' Data References (2)'!A$55:B$60, 2, TRUE), "")</f>
        <v/>
      </c>
      <c r="P30" s="40"/>
      <c r="Q30" s="41"/>
      <c r="R30" s="42"/>
      <c r="S30" s="43"/>
    </row>
    <row r="31" spans="1:19" ht="37.5" customHeight="1" x14ac:dyDescent="0.3">
      <c r="A31" s="36"/>
      <c r="B31" s="61"/>
      <c r="C31" s="30"/>
      <c r="D31" s="30"/>
      <c r="E31" s="30"/>
      <c r="F31" s="30"/>
      <c r="G31" s="30"/>
      <c r="H31" s="30"/>
      <c r="I31" s="37"/>
      <c r="J31" s="37"/>
      <c r="K31" s="37"/>
      <c r="L31" s="38"/>
      <c r="M31" s="57"/>
      <c r="N31" s="39"/>
      <c r="O31" s="60" t="str">
        <f>IFERROR(VLOOKUP(N31,' Data References (2)'!A$55:B$60, 2, TRUE), "")</f>
        <v/>
      </c>
      <c r="P31" s="40"/>
      <c r="Q31" s="41"/>
      <c r="R31" s="42"/>
      <c r="S31" s="43"/>
    </row>
    <row r="32" spans="1:19" ht="37.5" customHeight="1" x14ac:dyDescent="0.3">
      <c r="A32" s="36"/>
      <c r="B32" s="61"/>
      <c r="C32" s="30"/>
      <c r="D32" s="30"/>
      <c r="E32" s="30"/>
      <c r="F32" s="30"/>
      <c r="G32" s="30"/>
      <c r="H32" s="30"/>
      <c r="I32" s="37"/>
      <c r="J32" s="37"/>
      <c r="K32" s="37"/>
      <c r="L32" s="38"/>
      <c r="M32" s="57"/>
      <c r="N32" s="39"/>
      <c r="O32" s="60" t="str">
        <f>IFERROR(VLOOKUP(N32,' Data References (2)'!A$55:B$60, 2, TRUE), "")</f>
        <v/>
      </c>
      <c r="P32" s="40"/>
      <c r="Q32" s="41"/>
      <c r="R32" s="42"/>
      <c r="S32" s="43"/>
    </row>
    <row r="33" spans="1:19" ht="37.5" customHeight="1" x14ac:dyDescent="0.3">
      <c r="A33" s="36"/>
      <c r="B33" s="61"/>
      <c r="C33" s="30"/>
      <c r="D33" s="30"/>
      <c r="E33" s="30"/>
      <c r="F33" s="30"/>
      <c r="G33" s="30"/>
      <c r="H33" s="30"/>
      <c r="I33" s="37"/>
      <c r="J33" s="37"/>
      <c r="K33" s="37"/>
      <c r="L33" s="38"/>
      <c r="M33" s="57"/>
      <c r="N33" s="39"/>
      <c r="O33" s="60" t="str">
        <f>IFERROR(VLOOKUP(N33,' Data References (2)'!A$55:B$60, 2, TRUE), "")</f>
        <v/>
      </c>
      <c r="P33" s="40"/>
      <c r="Q33" s="41"/>
      <c r="R33" s="42"/>
      <c r="S33" s="43"/>
    </row>
    <row r="34" spans="1:19" ht="37.5" customHeight="1" x14ac:dyDescent="0.3">
      <c r="A34" s="36"/>
      <c r="B34" s="61"/>
      <c r="C34" s="30"/>
      <c r="D34" s="30"/>
      <c r="E34" s="30"/>
      <c r="F34" s="30"/>
      <c r="G34" s="30"/>
      <c r="H34" s="30"/>
      <c r="I34" s="37"/>
      <c r="J34" s="37"/>
      <c r="K34" s="37"/>
      <c r="L34" s="38"/>
      <c r="M34" s="57"/>
      <c r="N34" s="39"/>
      <c r="O34" s="60" t="str">
        <f>IFERROR(VLOOKUP(N34,' Data References (2)'!A$55:B$60, 2, TRUE), "")</f>
        <v/>
      </c>
      <c r="P34" s="40"/>
      <c r="Q34" s="41"/>
      <c r="R34" s="42"/>
      <c r="S34" s="43"/>
    </row>
    <row r="35" spans="1:19" ht="37.5" customHeight="1" x14ac:dyDescent="0.3">
      <c r="A35" s="36"/>
      <c r="B35" s="61"/>
      <c r="C35" s="30"/>
      <c r="D35" s="30"/>
      <c r="E35" s="30"/>
      <c r="F35" s="30"/>
      <c r="G35" s="30"/>
      <c r="H35" s="30"/>
      <c r="I35" s="37"/>
      <c r="J35" s="37"/>
      <c r="K35" s="37"/>
      <c r="L35" s="38"/>
      <c r="M35" s="57"/>
      <c r="N35" s="39"/>
      <c r="O35" s="60" t="str">
        <f>IFERROR(VLOOKUP(N35,' Data References (2)'!A$55:B$60, 2, TRUE), "")</f>
        <v/>
      </c>
      <c r="P35" s="40"/>
      <c r="Q35" s="41"/>
      <c r="R35" s="42"/>
      <c r="S35" s="43"/>
    </row>
    <row r="36" spans="1:19" ht="37.5" customHeight="1" x14ac:dyDescent="0.3">
      <c r="A36" s="36"/>
      <c r="B36" s="61"/>
      <c r="C36" s="30"/>
      <c r="D36" s="30"/>
      <c r="E36" s="30"/>
      <c r="F36" s="30"/>
      <c r="G36" s="30"/>
      <c r="H36" s="30"/>
      <c r="I36" s="37"/>
      <c r="J36" s="37"/>
      <c r="K36" s="37"/>
      <c r="L36" s="38"/>
      <c r="M36" s="57"/>
      <c r="N36" s="39"/>
      <c r="O36" s="60" t="str">
        <f>IFERROR(VLOOKUP(N36,' Data References (2)'!A$55:B$60, 2, TRUE), "")</f>
        <v/>
      </c>
      <c r="P36" s="40"/>
      <c r="Q36" s="41"/>
      <c r="R36" s="42"/>
      <c r="S36" s="43"/>
    </row>
    <row r="37" spans="1:19" ht="37.5" customHeight="1" x14ac:dyDescent="0.3">
      <c r="A37" s="36"/>
      <c r="B37" s="61"/>
      <c r="C37" s="30"/>
      <c r="D37" s="30"/>
      <c r="E37" s="30"/>
      <c r="F37" s="30"/>
      <c r="G37" s="30"/>
      <c r="H37" s="30"/>
      <c r="I37" s="37"/>
      <c r="J37" s="37"/>
      <c r="K37" s="37"/>
      <c r="L37" s="38"/>
      <c r="M37" s="57"/>
      <c r="N37" s="39"/>
      <c r="O37" s="60" t="str">
        <f>IFERROR(VLOOKUP(N37,' Data References (2)'!A$55:B$60, 2, TRUE), "")</f>
        <v/>
      </c>
      <c r="P37" s="40"/>
      <c r="Q37" s="41"/>
      <c r="R37" s="42"/>
      <c r="S37" s="43"/>
    </row>
    <row r="38" spans="1:19" ht="37.5" customHeight="1" x14ac:dyDescent="0.3">
      <c r="A38" s="36"/>
      <c r="B38" s="61"/>
      <c r="C38" s="30"/>
      <c r="D38" s="30"/>
      <c r="E38" s="30"/>
      <c r="F38" s="30"/>
      <c r="G38" s="30"/>
      <c r="H38" s="30"/>
      <c r="I38" s="37"/>
      <c r="J38" s="37"/>
      <c r="K38" s="37"/>
      <c r="L38" s="38"/>
      <c r="M38" s="57"/>
      <c r="N38" s="39"/>
      <c r="O38" s="60" t="str">
        <f>IFERROR(VLOOKUP(N38,' Data References (2)'!A$55:B$60, 2, TRUE), "")</f>
        <v/>
      </c>
      <c r="P38" s="40"/>
      <c r="Q38" s="41"/>
      <c r="R38" s="42"/>
      <c r="S38" s="43"/>
    </row>
    <row r="39" spans="1:19" ht="37.5" customHeight="1" x14ac:dyDescent="0.3">
      <c r="A39" s="36"/>
      <c r="B39" s="61"/>
      <c r="C39" s="30"/>
      <c r="D39" s="30"/>
      <c r="E39" s="30"/>
      <c r="F39" s="30"/>
      <c r="G39" s="30"/>
      <c r="H39" s="30"/>
      <c r="I39" s="37"/>
      <c r="J39" s="37"/>
      <c r="K39" s="37"/>
      <c r="L39" s="38"/>
      <c r="M39" s="57"/>
      <c r="N39" s="39"/>
      <c r="O39" s="60" t="str">
        <f>IFERROR(VLOOKUP(N39,' Data References (2)'!A$55:B$60, 2, TRUE), "")</f>
        <v/>
      </c>
      <c r="P39" s="40"/>
      <c r="Q39" s="41"/>
      <c r="R39" s="42"/>
      <c r="S39" s="43"/>
    </row>
    <row r="40" spans="1:19" ht="37.5" customHeight="1" x14ac:dyDescent="0.3">
      <c r="A40" s="36"/>
      <c r="B40" s="61"/>
      <c r="C40" s="30"/>
      <c r="D40" s="30"/>
      <c r="E40" s="30"/>
      <c r="F40" s="30"/>
      <c r="G40" s="30"/>
      <c r="H40" s="30"/>
      <c r="I40" s="37"/>
      <c r="J40" s="37"/>
      <c r="K40" s="37"/>
      <c r="L40" s="38"/>
      <c r="M40" s="57"/>
      <c r="N40" s="39"/>
      <c r="O40" s="60" t="str">
        <f>IFERROR(VLOOKUP(N40,' Data References (2)'!A$55:B$60, 2, TRUE), "")</f>
        <v/>
      </c>
      <c r="P40" s="40"/>
      <c r="Q40" s="41"/>
      <c r="R40" s="42"/>
      <c r="S40" s="43"/>
    </row>
    <row r="41" spans="1:19" ht="37.5" customHeight="1" x14ac:dyDescent="0.3">
      <c r="A41" s="36"/>
      <c r="B41" s="61"/>
      <c r="C41" s="30"/>
      <c r="D41" s="30"/>
      <c r="E41" s="30"/>
      <c r="F41" s="30"/>
      <c r="G41" s="30"/>
      <c r="H41" s="30"/>
      <c r="I41" s="37"/>
      <c r="J41" s="37"/>
      <c r="K41" s="37"/>
      <c r="L41" s="38"/>
      <c r="M41" s="57"/>
      <c r="N41" s="39"/>
      <c r="O41" s="60" t="str">
        <f>IFERROR(VLOOKUP(N41,' Data References (2)'!A$55:B$60, 2, TRUE), "")</f>
        <v/>
      </c>
      <c r="P41" s="40"/>
      <c r="Q41" s="41"/>
      <c r="R41" s="42"/>
      <c r="S41" s="43"/>
    </row>
    <row r="42" spans="1:19" ht="37.5" customHeight="1" x14ac:dyDescent="0.3">
      <c r="A42" s="36"/>
      <c r="B42" s="61"/>
      <c r="C42" s="30"/>
      <c r="D42" s="30"/>
      <c r="E42" s="30"/>
      <c r="F42" s="30"/>
      <c r="G42" s="30"/>
      <c r="H42" s="30"/>
      <c r="I42" s="37"/>
      <c r="J42" s="37"/>
      <c r="K42" s="37"/>
      <c r="L42" s="38"/>
      <c r="M42" s="57"/>
      <c r="N42" s="39"/>
      <c r="O42" s="60" t="str">
        <f>IFERROR(VLOOKUP(N42,' Data References (2)'!A$55:B$60, 2, TRUE), "")</f>
        <v/>
      </c>
      <c r="P42" s="40"/>
      <c r="Q42" s="41"/>
      <c r="R42" s="42"/>
      <c r="S42" s="43"/>
    </row>
    <row r="43" spans="1:19" ht="37.5" customHeight="1" x14ac:dyDescent="0.3">
      <c r="A43" s="36"/>
      <c r="B43" s="61"/>
      <c r="C43" s="30"/>
      <c r="D43" s="30"/>
      <c r="E43" s="30"/>
      <c r="F43" s="30"/>
      <c r="G43" s="30"/>
      <c r="H43" s="30"/>
      <c r="I43" s="37"/>
      <c r="J43" s="37"/>
      <c r="K43" s="37"/>
      <c r="L43" s="38"/>
      <c r="M43" s="57"/>
      <c r="N43" s="39"/>
      <c r="O43" s="60" t="str">
        <f>IFERROR(VLOOKUP(N43,' Data References (2)'!A$55:B$60, 2, TRUE), "")</f>
        <v/>
      </c>
      <c r="P43" s="40"/>
      <c r="Q43" s="41"/>
      <c r="R43" s="42"/>
      <c r="S43" s="43"/>
    </row>
    <row r="44" spans="1:19" ht="37.5" customHeight="1" x14ac:dyDescent="0.3">
      <c r="A44" s="36"/>
      <c r="B44" s="61"/>
      <c r="C44" s="30"/>
      <c r="D44" s="30"/>
      <c r="E44" s="30"/>
      <c r="F44" s="30"/>
      <c r="G44" s="30"/>
      <c r="H44" s="30"/>
      <c r="I44" s="37"/>
      <c r="J44" s="37"/>
      <c r="K44" s="37"/>
      <c r="L44" s="38"/>
      <c r="M44" s="57"/>
      <c r="N44" s="39"/>
      <c r="O44" s="60" t="str">
        <f>IFERROR(VLOOKUP(N44,' Data References (2)'!A$55:B$60, 2, TRUE), "")</f>
        <v/>
      </c>
      <c r="P44" s="40"/>
      <c r="Q44" s="41"/>
      <c r="R44" s="42"/>
      <c r="S44" s="43"/>
    </row>
    <row r="45" spans="1:19" ht="37.5" customHeight="1" x14ac:dyDescent="0.3">
      <c r="A45" s="36"/>
      <c r="B45" s="61"/>
      <c r="C45" s="30"/>
      <c r="D45" s="30"/>
      <c r="E45" s="30"/>
      <c r="F45" s="30"/>
      <c r="G45" s="30"/>
      <c r="H45" s="30"/>
      <c r="I45" s="37"/>
      <c r="J45" s="37"/>
      <c r="K45" s="37"/>
      <c r="L45" s="38"/>
      <c r="M45" s="57"/>
      <c r="N45" s="39"/>
      <c r="O45" s="60" t="str">
        <f>IFERROR(VLOOKUP(N45,' Data References (2)'!A$55:B$60, 2, TRUE), "")</f>
        <v/>
      </c>
      <c r="P45" s="40"/>
      <c r="Q45" s="41"/>
      <c r="R45" s="42"/>
      <c r="S45" s="43"/>
    </row>
    <row r="46" spans="1:19" ht="37.5" customHeight="1" x14ac:dyDescent="0.3">
      <c r="A46" s="36"/>
      <c r="B46" s="61"/>
      <c r="C46" s="30"/>
      <c r="D46" s="30"/>
      <c r="E46" s="30"/>
      <c r="F46" s="30"/>
      <c r="G46" s="30"/>
      <c r="H46" s="30"/>
      <c r="I46" s="37"/>
      <c r="J46" s="37"/>
      <c r="K46" s="37"/>
      <c r="L46" s="38"/>
      <c r="M46" s="57"/>
      <c r="N46" s="39"/>
      <c r="O46" s="60" t="str">
        <f>IFERROR(VLOOKUP(N46,' Data References (2)'!A$55:B$60, 2, TRUE), "")</f>
        <v/>
      </c>
      <c r="P46" s="40"/>
      <c r="Q46" s="41"/>
      <c r="R46" s="42"/>
      <c r="S46" s="43"/>
    </row>
    <row r="47" spans="1:19" ht="37.5" customHeight="1" x14ac:dyDescent="0.3">
      <c r="A47" s="36"/>
      <c r="B47" s="61"/>
      <c r="C47" s="30"/>
      <c r="D47" s="30"/>
      <c r="E47" s="30"/>
      <c r="F47" s="30"/>
      <c r="G47" s="30"/>
      <c r="H47" s="30"/>
      <c r="I47" s="37"/>
      <c r="J47" s="37"/>
      <c r="K47" s="37"/>
      <c r="L47" s="38"/>
      <c r="M47" s="57"/>
      <c r="N47" s="39"/>
      <c r="O47" s="60" t="str">
        <f>IFERROR(VLOOKUP(N47,' Data References (2)'!A$55:B$60, 2, TRUE), "")</f>
        <v/>
      </c>
      <c r="P47" s="40"/>
      <c r="Q47" s="41"/>
      <c r="R47" s="42"/>
      <c r="S47" s="43"/>
    </row>
    <row r="48" spans="1:19" ht="37.5" customHeight="1" x14ac:dyDescent="0.3">
      <c r="A48" s="36"/>
      <c r="B48" s="61"/>
      <c r="C48" s="30"/>
      <c r="D48" s="30"/>
      <c r="E48" s="30"/>
      <c r="F48" s="30"/>
      <c r="G48" s="30"/>
      <c r="H48" s="30"/>
      <c r="I48" s="37"/>
      <c r="J48" s="37"/>
      <c r="K48" s="37"/>
      <c r="L48" s="38"/>
      <c r="M48" s="57"/>
      <c r="N48" s="39"/>
      <c r="O48" s="60" t="str">
        <f>IFERROR(VLOOKUP(N48,' Data References (2)'!A$55:B$60, 2, TRUE), "")</f>
        <v/>
      </c>
      <c r="P48" s="40"/>
      <c r="Q48" s="41"/>
      <c r="R48" s="42"/>
      <c r="S48" s="43"/>
    </row>
    <row r="49" spans="1:19" ht="37.5" customHeight="1" x14ac:dyDescent="0.3">
      <c r="A49" s="36"/>
      <c r="B49" s="61"/>
      <c r="C49" s="30"/>
      <c r="D49" s="30"/>
      <c r="E49" s="30"/>
      <c r="F49" s="30"/>
      <c r="G49" s="30"/>
      <c r="H49" s="30"/>
      <c r="I49" s="37"/>
      <c r="J49" s="37"/>
      <c r="K49" s="37"/>
      <c r="L49" s="38"/>
      <c r="M49" s="57"/>
      <c r="N49" s="39"/>
      <c r="O49" s="60" t="str">
        <f>IFERROR(VLOOKUP(N49,' Data References (2)'!A$55:B$60, 2, TRUE), "")</f>
        <v/>
      </c>
      <c r="P49" s="40"/>
      <c r="Q49" s="41"/>
      <c r="R49" s="42"/>
      <c r="S49" s="43"/>
    </row>
    <row r="50" spans="1:19" ht="37.5" customHeight="1" x14ac:dyDescent="0.3">
      <c r="A50" s="36"/>
      <c r="B50" s="61"/>
      <c r="C50" s="30"/>
      <c r="D50" s="30"/>
      <c r="E50" s="30"/>
      <c r="F50" s="30"/>
      <c r="G50" s="30"/>
      <c r="H50" s="30"/>
      <c r="I50" s="37"/>
      <c r="J50" s="37"/>
      <c r="K50" s="37"/>
      <c r="L50" s="38"/>
      <c r="M50" s="57"/>
      <c r="N50" s="39"/>
      <c r="O50" s="60" t="str">
        <f>IFERROR(VLOOKUP(N50,' Data References (2)'!A$55:B$60, 2, TRUE), "")</f>
        <v/>
      </c>
      <c r="P50" s="40"/>
      <c r="Q50" s="41"/>
      <c r="R50" s="42"/>
      <c r="S50" s="43"/>
    </row>
    <row r="51" spans="1:19" ht="37.5" customHeight="1" x14ac:dyDescent="0.3">
      <c r="A51" s="36"/>
      <c r="B51" s="61"/>
      <c r="C51" s="30"/>
      <c r="D51" s="30"/>
      <c r="E51" s="30"/>
      <c r="F51" s="30"/>
      <c r="G51" s="30"/>
      <c r="H51" s="30"/>
      <c r="I51" s="37"/>
      <c r="J51" s="37"/>
      <c r="K51" s="37"/>
      <c r="L51" s="38"/>
      <c r="M51" s="57"/>
      <c r="N51" s="39"/>
      <c r="O51" s="60" t="str">
        <f>IFERROR(VLOOKUP(N51,' Data References (2)'!A$55:B$60, 2, TRUE), "")</f>
        <v/>
      </c>
      <c r="P51" s="40"/>
      <c r="Q51" s="41"/>
      <c r="R51" s="42"/>
      <c r="S51" s="43"/>
    </row>
    <row r="52" spans="1:19" ht="37.5" customHeight="1" x14ac:dyDescent="0.3">
      <c r="A52" s="36"/>
      <c r="B52" s="61"/>
      <c r="C52" s="30"/>
      <c r="D52" s="30"/>
      <c r="E52" s="30"/>
      <c r="F52" s="30"/>
      <c r="G52" s="30"/>
      <c r="H52" s="30"/>
      <c r="I52" s="37"/>
      <c r="J52" s="37"/>
      <c r="K52" s="37"/>
      <c r="L52" s="38"/>
      <c r="M52" s="57"/>
      <c r="N52" s="39"/>
      <c r="O52" s="60" t="str">
        <f>IFERROR(VLOOKUP(N52,' Data References (2)'!A$55:B$60, 2, TRUE), "")</f>
        <v/>
      </c>
      <c r="P52" s="40"/>
      <c r="Q52" s="41"/>
      <c r="R52" s="42"/>
      <c r="S52" s="43"/>
    </row>
    <row r="53" spans="1:19" ht="37.5" customHeight="1" x14ac:dyDescent="0.3">
      <c r="A53" s="36"/>
      <c r="B53" s="61"/>
      <c r="C53" s="30"/>
      <c r="D53" s="30"/>
      <c r="E53" s="30"/>
      <c r="F53" s="30"/>
      <c r="G53" s="30"/>
      <c r="H53" s="30"/>
      <c r="I53" s="37"/>
      <c r="J53" s="37"/>
      <c r="K53" s="37"/>
      <c r="L53" s="38"/>
      <c r="M53" s="57"/>
      <c r="N53" s="39"/>
      <c r="O53" s="60" t="str">
        <f>IFERROR(VLOOKUP(N53,' Data References (2)'!A$55:B$60, 2, TRUE), "")</f>
        <v/>
      </c>
      <c r="P53" s="40"/>
      <c r="Q53" s="41"/>
      <c r="R53" s="42"/>
      <c r="S53" s="43"/>
    </row>
    <row r="54" spans="1:19" ht="37.5" customHeight="1" x14ac:dyDescent="0.3">
      <c r="A54" s="36"/>
      <c r="B54" s="61"/>
      <c r="C54" s="30"/>
      <c r="D54" s="30"/>
      <c r="E54" s="30"/>
      <c r="F54" s="30"/>
      <c r="G54" s="30"/>
      <c r="H54" s="30"/>
      <c r="I54" s="37"/>
      <c r="J54" s="37"/>
      <c r="K54" s="37"/>
      <c r="L54" s="38"/>
      <c r="M54" s="57"/>
      <c r="N54" s="39"/>
      <c r="O54" s="60" t="str">
        <f>IFERROR(VLOOKUP(N54,' Data References (2)'!A$55:B$60, 2, TRUE), "")</f>
        <v/>
      </c>
      <c r="P54" s="40"/>
      <c r="Q54" s="41"/>
      <c r="R54" s="42"/>
      <c r="S54" s="43"/>
    </row>
    <row r="55" spans="1:19" ht="37.5" customHeight="1" x14ac:dyDescent="0.3">
      <c r="A55" s="36"/>
      <c r="B55" s="61"/>
      <c r="C55" s="30"/>
      <c r="D55" s="30"/>
      <c r="E55" s="30"/>
      <c r="F55" s="30"/>
      <c r="G55" s="30"/>
      <c r="H55" s="30"/>
      <c r="I55" s="37"/>
      <c r="J55" s="37"/>
      <c r="K55" s="37"/>
      <c r="L55" s="38"/>
      <c r="M55" s="57"/>
      <c r="N55" s="39"/>
      <c r="O55" s="60" t="str">
        <f>IFERROR(VLOOKUP(N55,' Data References (2)'!A$55:B$60, 2, TRUE), "")</f>
        <v/>
      </c>
      <c r="P55" s="40"/>
      <c r="Q55" s="41"/>
      <c r="R55" s="42"/>
      <c r="S55" s="43"/>
    </row>
    <row r="56" spans="1:19" ht="37.5" customHeight="1" x14ac:dyDescent="0.3">
      <c r="A56" s="36"/>
      <c r="B56" s="61"/>
      <c r="C56" s="30"/>
      <c r="D56" s="30"/>
      <c r="E56" s="30"/>
      <c r="F56" s="30"/>
      <c r="G56" s="30"/>
      <c r="H56" s="30"/>
      <c r="I56" s="37"/>
      <c r="J56" s="37"/>
      <c r="K56" s="37"/>
      <c r="L56" s="38"/>
      <c r="M56" s="57"/>
      <c r="N56" s="39"/>
      <c r="O56" s="60" t="str">
        <f>IFERROR(VLOOKUP(N56,' Data References (2)'!A$55:B$60, 2, TRUE), "")</f>
        <v/>
      </c>
      <c r="P56" s="40"/>
      <c r="Q56" s="41"/>
      <c r="R56" s="42"/>
      <c r="S56" s="43"/>
    </row>
    <row r="57" spans="1:19" ht="37.5" customHeight="1" x14ac:dyDescent="0.3">
      <c r="A57" s="36"/>
      <c r="B57" s="61"/>
      <c r="C57" s="30"/>
      <c r="D57" s="30"/>
      <c r="E57" s="30"/>
      <c r="F57" s="30"/>
      <c r="G57" s="30"/>
      <c r="H57" s="30"/>
      <c r="I57" s="37"/>
      <c r="J57" s="37"/>
      <c r="K57" s="37"/>
      <c r="L57" s="38"/>
      <c r="M57" s="57"/>
      <c r="N57" s="39"/>
      <c r="O57" s="60" t="str">
        <f>IFERROR(VLOOKUP(N57,' Data References (2)'!A$55:B$60, 2, TRUE), "")</f>
        <v/>
      </c>
      <c r="P57" s="40"/>
      <c r="Q57" s="41"/>
      <c r="R57" s="42"/>
      <c r="S57" s="43"/>
    </row>
    <row r="58" spans="1:19" ht="37.5" customHeight="1" x14ac:dyDescent="0.3">
      <c r="A58" s="36"/>
      <c r="B58" s="61"/>
      <c r="C58" s="30"/>
      <c r="D58" s="30"/>
      <c r="E58" s="30"/>
      <c r="F58" s="30"/>
      <c r="G58" s="30"/>
      <c r="H58" s="30"/>
      <c r="I58" s="37"/>
      <c r="J58" s="37"/>
      <c r="K58" s="37"/>
      <c r="L58" s="38"/>
      <c r="M58" s="57"/>
      <c r="N58" s="39"/>
      <c r="O58" s="60" t="str">
        <f>IFERROR(VLOOKUP(N58,' Data References (2)'!A$55:B$60, 2, TRUE), "")</f>
        <v/>
      </c>
      <c r="P58" s="40"/>
      <c r="Q58" s="41"/>
      <c r="R58" s="42"/>
      <c r="S58" s="43"/>
    </row>
    <row r="59" spans="1:19" ht="37.5" customHeight="1" x14ac:dyDescent="0.3">
      <c r="A59" s="36"/>
      <c r="B59" s="61"/>
      <c r="C59" s="30"/>
      <c r="D59" s="30"/>
      <c r="E59" s="30"/>
      <c r="F59" s="30"/>
      <c r="G59" s="30"/>
      <c r="H59" s="30"/>
      <c r="I59" s="37"/>
      <c r="J59" s="37"/>
      <c r="K59" s="37"/>
      <c r="L59" s="38"/>
      <c r="M59" s="57"/>
      <c r="N59" s="39"/>
      <c r="O59" s="60" t="str">
        <f>IFERROR(VLOOKUP(N59,' Data References (2)'!A$55:B$60, 2, TRUE), "")</f>
        <v/>
      </c>
      <c r="P59" s="40"/>
      <c r="Q59" s="41"/>
      <c r="R59" s="42"/>
      <c r="S59" s="43"/>
    </row>
    <row r="60" spans="1:19" ht="37.5" customHeight="1" x14ac:dyDescent="0.3">
      <c r="A60" s="36"/>
      <c r="B60" s="61"/>
      <c r="C60" s="30"/>
      <c r="D60" s="30"/>
      <c r="E60" s="30"/>
      <c r="F60" s="30"/>
      <c r="G60" s="30"/>
      <c r="H60" s="30"/>
      <c r="I60" s="37"/>
      <c r="J60" s="37"/>
      <c r="K60" s="37"/>
      <c r="L60" s="38"/>
      <c r="M60" s="57"/>
      <c r="N60" s="39"/>
      <c r="O60" s="60" t="str">
        <f>IFERROR(VLOOKUP(N60,' Data References (2)'!A$55:B$60, 2, TRUE), "")</f>
        <v/>
      </c>
      <c r="P60" s="40"/>
      <c r="Q60" s="41"/>
      <c r="R60" s="42"/>
      <c r="S60" s="43"/>
    </row>
    <row r="61" spans="1:19" ht="37.5" customHeight="1" x14ac:dyDescent="0.3">
      <c r="A61" s="36"/>
      <c r="B61" s="61"/>
      <c r="C61" s="30"/>
      <c r="D61" s="30"/>
      <c r="E61" s="30"/>
      <c r="F61" s="30"/>
      <c r="G61" s="30"/>
      <c r="H61" s="30"/>
      <c r="I61" s="37"/>
      <c r="J61" s="37"/>
      <c r="K61" s="37"/>
      <c r="L61" s="38"/>
      <c r="M61" s="57"/>
      <c r="N61" s="39"/>
      <c r="O61" s="60" t="str">
        <f>IFERROR(VLOOKUP(N61,' Data References (2)'!A$55:B$60, 2, TRUE), "")</f>
        <v/>
      </c>
      <c r="P61" s="40"/>
      <c r="Q61" s="41"/>
      <c r="R61" s="42"/>
      <c r="S61" s="43"/>
    </row>
    <row r="62" spans="1:19" ht="37.5" customHeight="1" x14ac:dyDescent="0.3">
      <c r="A62" s="36"/>
      <c r="B62" s="61"/>
      <c r="C62" s="30"/>
      <c r="D62" s="30"/>
      <c r="E62" s="30"/>
      <c r="F62" s="30"/>
      <c r="G62" s="30"/>
      <c r="H62" s="30"/>
      <c r="I62" s="37"/>
      <c r="J62" s="37"/>
      <c r="K62" s="37"/>
      <c r="L62" s="38"/>
      <c r="M62" s="57"/>
      <c r="N62" s="39"/>
      <c r="O62" s="60" t="str">
        <f>IFERROR(VLOOKUP(N62,' Data References (2)'!A$55:B$60, 2, TRUE), "")</f>
        <v/>
      </c>
      <c r="P62" s="40"/>
      <c r="Q62" s="41"/>
      <c r="R62" s="42"/>
      <c r="S62" s="43"/>
    </row>
    <row r="63" spans="1:19" ht="37.5" customHeight="1" x14ac:dyDescent="0.3">
      <c r="A63" s="36"/>
      <c r="B63" s="61"/>
      <c r="C63" s="30"/>
      <c r="D63" s="30"/>
      <c r="E63" s="30"/>
      <c r="F63" s="30"/>
      <c r="G63" s="30"/>
      <c r="H63" s="30"/>
      <c r="I63" s="37"/>
      <c r="J63" s="37"/>
      <c r="K63" s="37"/>
      <c r="L63" s="38"/>
      <c r="M63" s="57"/>
      <c r="N63" s="39"/>
      <c r="O63" s="60" t="str">
        <f>IFERROR(VLOOKUP(N63,' Data References (2)'!A$55:B$60, 2, TRUE), "")</f>
        <v/>
      </c>
      <c r="P63" s="40"/>
      <c r="Q63" s="41"/>
      <c r="R63" s="42"/>
      <c r="S63" s="43"/>
    </row>
    <row r="64" spans="1:19" ht="37.5" customHeight="1" x14ac:dyDescent="0.3">
      <c r="A64" s="36"/>
      <c r="B64" s="61"/>
      <c r="C64" s="30"/>
      <c r="D64" s="30"/>
      <c r="E64" s="30"/>
      <c r="F64" s="30"/>
      <c r="G64" s="30"/>
      <c r="H64" s="30"/>
      <c r="I64" s="37"/>
      <c r="J64" s="37"/>
      <c r="K64" s="37"/>
      <c r="L64" s="38"/>
      <c r="M64" s="57"/>
      <c r="N64" s="39"/>
      <c r="O64" s="60" t="str">
        <f>IFERROR(VLOOKUP(N64,' Data References (2)'!A$55:B$60, 2, TRUE), "")</f>
        <v/>
      </c>
      <c r="P64" s="40"/>
      <c r="Q64" s="41"/>
      <c r="R64" s="42"/>
      <c r="S64" s="43"/>
    </row>
    <row r="65" spans="1:19" ht="37.5" customHeight="1" x14ac:dyDescent="0.3">
      <c r="A65" s="36"/>
      <c r="B65" s="61"/>
      <c r="C65" s="30"/>
      <c r="D65" s="30"/>
      <c r="E65" s="30"/>
      <c r="F65" s="30"/>
      <c r="G65" s="30"/>
      <c r="H65" s="30"/>
      <c r="I65" s="37"/>
      <c r="J65" s="37"/>
      <c r="K65" s="37"/>
      <c r="L65" s="38"/>
      <c r="M65" s="57"/>
      <c r="N65" s="39"/>
      <c r="O65" s="60" t="str">
        <f>IFERROR(VLOOKUP(N65,' Data References (2)'!A$55:B$60, 2, TRUE), "")</f>
        <v/>
      </c>
      <c r="P65" s="40"/>
      <c r="Q65" s="41"/>
      <c r="R65" s="42"/>
      <c r="S65" s="43"/>
    </row>
    <row r="66" spans="1:19" ht="37.5" customHeight="1" x14ac:dyDescent="0.3">
      <c r="A66" s="36"/>
      <c r="B66" s="61"/>
      <c r="C66" s="30"/>
      <c r="D66" s="30"/>
      <c r="E66" s="30"/>
      <c r="F66" s="30"/>
      <c r="G66" s="30"/>
      <c r="H66" s="30"/>
      <c r="I66" s="37"/>
      <c r="J66" s="37"/>
      <c r="K66" s="37"/>
      <c r="L66" s="38"/>
      <c r="M66" s="57"/>
      <c r="N66" s="39"/>
      <c r="O66" s="60" t="str">
        <f>IFERROR(VLOOKUP(N66,' Data References (2)'!A$55:B$60, 2, TRUE), "")</f>
        <v/>
      </c>
      <c r="P66" s="40"/>
      <c r="Q66" s="41"/>
      <c r="R66" s="42"/>
      <c r="S66" s="43"/>
    </row>
    <row r="67" spans="1:19" ht="37.5" customHeight="1" x14ac:dyDescent="0.3">
      <c r="A67" s="36"/>
      <c r="B67" s="61"/>
      <c r="C67" s="30"/>
      <c r="D67" s="30"/>
      <c r="E67" s="30"/>
      <c r="F67" s="30"/>
      <c r="G67" s="30"/>
      <c r="H67" s="30"/>
      <c r="I67" s="37"/>
      <c r="J67" s="37"/>
      <c r="K67" s="37"/>
      <c r="L67" s="38"/>
      <c r="M67" s="57"/>
      <c r="N67" s="39"/>
      <c r="O67" s="60" t="str">
        <f>IFERROR(VLOOKUP(N67,' Data References (2)'!A$55:B$60, 2, TRUE), "")</f>
        <v/>
      </c>
      <c r="P67" s="40"/>
      <c r="Q67" s="41"/>
      <c r="R67" s="42"/>
      <c r="S67" s="43"/>
    </row>
    <row r="68" spans="1:19" ht="37.5" customHeight="1" x14ac:dyDescent="0.3">
      <c r="A68" s="36"/>
      <c r="B68" s="61"/>
      <c r="C68" s="30"/>
      <c r="D68" s="30"/>
      <c r="E68" s="30"/>
      <c r="F68" s="30"/>
      <c r="G68" s="30"/>
      <c r="H68" s="30"/>
      <c r="I68" s="37"/>
      <c r="J68" s="37"/>
      <c r="K68" s="37"/>
      <c r="L68" s="38"/>
      <c r="M68" s="57"/>
      <c r="N68" s="39"/>
      <c r="O68" s="60" t="str">
        <f>IFERROR(VLOOKUP(N68,' Data References (2)'!A$55:B$60, 2, TRUE), "")</f>
        <v/>
      </c>
      <c r="P68" s="40"/>
      <c r="Q68" s="41"/>
      <c r="R68" s="42"/>
      <c r="S68" s="43"/>
    </row>
    <row r="69" spans="1:19" ht="37.5" customHeight="1" x14ac:dyDescent="0.3">
      <c r="A69" s="36"/>
      <c r="B69" s="61"/>
      <c r="C69" s="30"/>
      <c r="D69" s="30"/>
      <c r="E69" s="30"/>
      <c r="F69" s="30"/>
      <c r="G69" s="30"/>
      <c r="H69" s="30"/>
      <c r="I69" s="37"/>
      <c r="J69" s="37"/>
      <c r="K69" s="37"/>
      <c r="L69" s="38"/>
      <c r="M69" s="57"/>
      <c r="N69" s="39"/>
      <c r="O69" s="60" t="str">
        <f>IFERROR(VLOOKUP(N69,' Data References (2)'!A$55:B$60, 2, TRUE), "")</f>
        <v/>
      </c>
      <c r="P69" s="40"/>
      <c r="Q69" s="41"/>
      <c r="R69" s="42"/>
      <c r="S69" s="43"/>
    </row>
    <row r="70" spans="1:19" ht="37.5" customHeight="1" x14ac:dyDescent="0.3">
      <c r="A70" s="36"/>
      <c r="B70" s="61"/>
      <c r="C70" s="30"/>
      <c r="D70" s="30"/>
      <c r="E70" s="30"/>
      <c r="F70" s="30"/>
      <c r="G70" s="30"/>
      <c r="H70" s="30"/>
      <c r="I70" s="37"/>
      <c r="J70" s="37"/>
      <c r="K70" s="37"/>
      <c r="L70" s="38"/>
      <c r="M70" s="57"/>
      <c r="N70" s="39"/>
      <c r="O70" s="60" t="str">
        <f>IFERROR(VLOOKUP(N70,' Data References (2)'!A$55:B$60, 2, TRUE), "")</f>
        <v/>
      </c>
      <c r="P70" s="40"/>
      <c r="Q70" s="41"/>
      <c r="R70" s="42"/>
      <c r="S70" s="43"/>
    </row>
    <row r="71" spans="1:19" ht="37.5" customHeight="1" x14ac:dyDescent="0.3">
      <c r="A71" s="36"/>
      <c r="B71" s="61"/>
      <c r="C71" s="30"/>
      <c r="D71" s="30"/>
      <c r="E71" s="30"/>
      <c r="F71" s="30"/>
      <c r="G71" s="30"/>
      <c r="H71" s="30"/>
      <c r="I71" s="37"/>
      <c r="J71" s="37"/>
      <c r="K71" s="37"/>
      <c r="L71" s="38"/>
      <c r="M71" s="57"/>
      <c r="N71" s="39"/>
      <c r="O71" s="60" t="str">
        <f>IFERROR(VLOOKUP(N71,' Data References (2)'!A$55:B$60, 2, TRUE), "")</f>
        <v/>
      </c>
      <c r="P71" s="40"/>
      <c r="Q71" s="41"/>
      <c r="R71" s="42"/>
      <c r="S71" s="43"/>
    </row>
    <row r="72" spans="1:19" ht="37.5" customHeight="1" x14ac:dyDescent="0.3">
      <c r="A72" s="36"/>
      <c r="B72" s="61"/>
      <c r="C72" s="30"/>
      <c r="D72" s="30"/>
      <c r="E72" s="30"/>
      <c r="F72" s="30"/>
      <c r="G72" s="30"/>
      <c r="H72" s="30"/>
      <c r="I72" s="37"/>
      <c r="J72" s="37"/>
      <c r="K72" s="37"/>
      <c r="L72" s="38"/>
      <c r="M72" s="57"/>
      <c r="N72" s="39"/>
      <c r="O72" s="60" t="str">
        <f>IFERROR(VLOOKUP(N72,' Data References (2)'!A$55:B$60, 2, TRUE), "")</f>
        <v/>
      </c>
      <c r="P72" s="40"/>
      <c r="Q72" s="41"/>
      <c r="R72" s="42"/>
      <c r="S72" s="43"/>
    </row>
    <row r="73" spans="1:19" ht="37.5" customHeight="1" x14ac:dyDescent="0.3">
      <c r="A73" s="36"/>
      <c r="B73" s="61"/>
      <c r="C73" s="30"/>
      <c r="D73" s="30"/>
      <c r="E73" s="30"/>
      <c r="F73" s="30"/>
      <c r="G73" s="30"/>
      <c r="H73" s="30"/>
      <c r="I73" s="37"/>
      <c r="J73" s="37"/>
      <c r="K73" s="37"/>
      <c r="L73" s="38"/>
      <c r="M73" s="57"/>
      <c r="N73" s="39"/>
      <c r="O73" s="60" t="str">
        <f>IFERROR(VLOOKUP(N73,' Data References (2)'!A$55:B$60, 2, TRUE), "")</f>
        <v/>
      </c>
      <c r="P73" s="40"/>
      <c r="Q73" s="41"/>
      <c r="R73" s="42"/>
      <c r="S73" s="43"/>
    </row>
    <row r="74" spans="1:19" ht="37.5" customHeight="1" x14ac:dyDescent="0.3">
      <c r="A74" s="36"/>
      <c r="B74" s="61"/>
      <c r="C74" s="30"/>
      <c r="D74" s="30"/>
      <c r="E74" s="30"/>
      <c r="F74" s="30"/>
      <c r="G74" s="30"/>
      <c r="H74" s="30"/>
      <c r="I74" s="37"/>
      <c r="J74" s="37"/>
      <c r="K74" s="37"/>
      <c r="L74" s="38"/>
      <c r="M74" s="57"/>
      <c r="N74" s="39"/>
      <c r="O74" s="60" t="str">
        <f>IFERROR(VLOOKUP(N74,' Data References (2)'!A$55:B$60, 2, TRUE), "")</f>
        <v/>
      </c>
      <c r="P74" s="40"/>
      <c r="Q74" s="41"/>
      <c r="R74" s="42"/>
      <c r="S74" s="43"/>
    </row>
    <row r="75" spans="1:19" ht="37.5" customHeight="1" x14ac:dyDescent="0.3">
      <c r="A75" s="36"/>
      <c r="B75" s="61"/>
      <c r="C75" s="30"/>
      <c r="D75" s="30"/>
      <c r="E75" s="30"/>
      <c r="F75" s="30"/>
      <c r="G75" s="30"/>
      <c r="H75" s="30"/>
      <c r="I75" s="37"/>
      <c r="J75" s="37"/>
      <c r="K75" s="37"/>
      <c r="L75" s="38"/>
      <c r="M75" s="57"/>
      <c r="N75" s="39"/>
      <c r="O75" s="60" t="str">
        <f>IFERROR(VLOOKUP(N75,' Data References (2)'!A$55:B$60, 2, TRUE), "")</f>
        <v/>
      </c>
      <c r="P75" s="40"/>
      <c r="Q75" s="41"/>
      <c r="R75" s="42"/>
      <c r="S75" s="43"/>
    </row>
    <row r="76" spans="1:19" ht="37.5" customHeight="1" x14ac:dyDescent="0.3">
      <c r="A76" s="36"/>
      <c r="B76" s="61"/>
      <c r="C76" s="30"/>
      <c r="D76" s="30"/>
      <c r="E76" s="30"/>
      <c r="F76" s="30"/>
      <c r="G76" s="30"/>
      <c r="H76" s="30"/>
      <c r="I76" s="37"/>
      <c r="J76" s="37"/>
      <c r="K76" s="37"/>
      <c r="L76" s="38"/>
      <c r="M76" s="57"/>
      <c r="N76" s="39"/>
      <c r="O76" s="60" t="str">
        <f>IFERROR(VLOOKUP(N76,' Data References (2)'!A$55:B$60, 2, TRUE), "")</f>
        <v/>
      </c>
      <c r="P76" s="40"/>
      <c r="Q76" s="41"/>
      <c r="R76" s="42"/>
      <c r="S76" s="43"/>
    </row>
    <row r="77" spans="1:19" ht="37.5" customHeight="1" x14ac:dyDescent="0.3">
      <c r="A77" s="36"/>
      <c r="B77" s="61"/>
      <c r="C77" s="30"/>
      <c r="D77" s="30"/>
      <c r="E77" s="30"/>
      <c r="F77" s="30"/>
      <c r="G77" s="30"/>
      <c r="H77" s="30"/>
      <c r="I77" s="37"/>
      <c r="J77" s="37"/>
      <c r="K77" s="37"/>
      <c r="L77" s="38"/>
      <c r="M77" s="57"/>
      <c r="N77" s="39"/>
      <c r="O77" s="60" t="str">
        <f>IFERROR(VLOOKUP(N77,' Data References (2)'!A$55:B$60, 2, TRUE), "")</f>
        <v/>
      </c>
      <c r="P77" s="40"/>
      <c r="Q77" s="41"/>
      <c r="R77" s="42"/>
      <c r="S77" s="43"/>
    </row>
    <row r="78" spans="1:19" ht="37.5" customHeight="1" x14ac:dyDescent="0.3">
      <c r="A78" s="36"/>
      <c r="B78" s="61"/>
      <c r="C78" s="30"/>
      <c r="D78" s="30"/>
      <c r="E78" s="30"/>
      <c r="F78" s="30"/>
      <c r="G78" s="30"/>
      <c r="H78" s="30"/>
      <c r="I78" s="37"/>
      <c r="J78" s="37"/>
      <c r="K78" s="37"/>
      <c r="L78" s="38"/>
      <c r="M78" s="57"/>
      <c r="N78" s="39"/>
      <c r="O78" s="60" t="str">
        <f>IFERROR(VLOOKUP(N78,' Data References (2)'!A$55:B$60, 2, TRUE), "")</f>
        <v/>
      </c>
      <c r="P78" s="40"/>
      <c r="Q78" s="41"/>
      <c r="R78" s="42"/>
      <c r="S78" s="43"/>
    </row>
    <row r="79" spans="1:19" ht="37.5" customHeight="1" x14ac:dyDescent="0.3">
      <c r="A79" s="36"/>
      <c r="B79" s="61"/>
      <c r="C79" s="30"/>
      <c r="D79" s="30"/>
      <c r="E79" s="30"/>
      <c r="F79" s="30"/>
      <c r="G79" s="30"/>
      <c r="H79" s="30"/>
      <c r="I79" s="37"/>
      <c r="J79" s="37"/>
      <c r="K79" s="37"/>
      <c r="L79" s="38"/>
      <c r="M79" s="57"/>
      <c r="N79" s="39"/>
      <c r="O79" s="60" t="str">
        <f>IFERROR(VLOOKUP(N79,' Data References (2)'!A$55:B$60, 2, TRUE), "")</f>
        <v/>
      </c>
      <c r="P79" s="40"/>
      <c r="Q79" s="41"/>
      <c r="R79" s="42"/>
      <c r="S79" s="43"/>
    </row>
    <row r="80" spans="1:19" ht="37.5" customHeight="1" x14ac:dyDescent="0.3">
      <c r="A80" s="36"/>
      <c r="B80" s="61"/>
      <c r="C80" s="30"/>
      <c r="D80" s="30"/>
      <c r="E80" s="30"/>
      <c r="F80" s="30"/>
      <c r="G80" s="30"/>
      <c r="H80" s="30"/>
      <c r="I80" s="37"/>
      <c r="J80" s="37"/>
      <c r="K80" s="37"/>
      <c r="L80" s="38"/>
      <c r="M80" s="57"/>
      <c r="N80" s="39"/>
      <c r="O80" s="60" t="str">
        <f>IFERROR(VLOOKUP(N80,' Data References (2)'!A$55:B$60, 2, TRUE), "")</f>
        <v/>
      </c>
      <c r="P80" s="40"/>
      <c r="Q80" s="41"/>
      <c r="R80" s="42"/>
      <c r="S80" s="43"/>
    </row>
    <row r="81" spans="1:19" ht="37.5" customHeight="1" x14ac:dyDescent="0.3">
      <c r="A81" s="36"/>
      <c r="B81" s="61"/>
      <c r="C81" s="30"/>
      <c r="D81" s="30"/>
      <c r="E81" s="30"/>
      <c r="F81" s="30"/>
      <c r="G81" s="30"/>
      <c r="H81" s="30"/>
      <c r="I81" s="37"/>
      <c r="J81" s="37"/>
      <c r="K81" s="37"/>
      <c r="L81" s="38"/>
      <c r="M81" s="57"/>
      <c r="N81" s="39"/>
      <c r="O81" s="60" t="str">
        <f>IFERROR(VLOOKUP(N81,' Data References (2)'!A$55:B$60, 2, TRUE), "")</f>
        <v/>
      </c>
      <c r="P81" s="40"/>
      <c r="Q81" s="41"/>
      <c r="R81" s="42"/>
      <c r="S81" s="43"/>
    </row>
    <row r="82" spans="1:19" ht="37.5" customHeight="1" x14ac:dyDescent="0.3">
      <c r="A82" s="36"/>
      <c r="B82" s="61"/>
      <c r="C82" s="30"/>
      <c r="D82" s="30"/>
      <c r="E82" s="30"/>
      <c r="F82" s="30"/>
      <c r="G82" s="30"/>
      <c r="H82" s="30"/>
      <c r="I82" s="37"/>
      <c r="J82" s="37"/>
      <c r="K82" s="37"/>
      <c r="L82" s="38"/>
      <c r="M82" s="57"/>
      <c r="N82" s="39"/>
      <c r="O82" s="60" t="str">
        <f>IFERROR(VLOOKUP(N82,' Data References (2)'!A$55:B$60, 2, TRUE), "")</f>
        <v/>
      </c>
      <c r="P82" s="40"/>
      <c r="Q82" s="41"/>
      <c r="R82" s="42"/>
      <c r="S82" s="43"/>
    </row>
    <row r="83" spans="1:19" ht="37.5" customHeight="1" x14ac:dyDescent="0.3">
      <c r="A83" s="36"/>
      <c r="B83" s="61"/>
      <c r="C83" s="30"/>
      <c r="D83" s="30"/>
      <c r="E83" s="30"/>
      <c r="F83" s="30"/>
      <c r="G83" s="30"/>
      <c r="H83" s="30"/>
      <c r="I83" s="37"/>
      <c r="J83" s="37"/>
      <c r="K83" s="37"/>
      <c r="L83" s="38"/>
      <c r="M83" s="57"/>
      <c r="N83" s="39"/>
      <c r="O83" s="60" t="str">
        <f>IFERROR(VLOOKUP(N83,' Data References (2)'!A$55:B$60, 2, TRUE), "")</f>
        <v/>
      </c>
      <c r="P83" s="40"/>
      <c r="Q83" s="41"/>
      <c r="R83" s="42"/>
      <c r="S83" s="43"/>
    </row>
    <row r="84" spans="1:19" ht="37.5" customHeight="1" x14ac:dyDescent="0.3">
      <c r="A84" s="36"/>
      <c r="B84" s="61"/>
      <c r="C84" s="30"/>
      <c r="D84" s="30"/>
      <c r="E84" s="30"/>
      <c r="F84" s="30"/>
      <c r="G84" s="30"/>
      <c r="H84" s="30"/>
      <c r="I84" s="37"/>
      <c r="J84" s="37"/>
      <c r="K84" s="37"/>
      <c r="L84" s="38"/>
      <c r="M84" s="57"/>
      <c r="N84" s="39"/>
      <c r="O84" s="60" t="str">
        <f>IFERROR(VLOOKUP(N84,' Data References (2)'!A$55:B$60, 2, TRUE), "")</f>
        <v/>
      </c>
      <c r="P84" s="40"/>
      <c r="Q84" s="41"/>
      <c r="R84" s="42"/>
      <c r="S84" s="43"/>
    </row>
    <row r="85" spans="1:19" ht="37.5" customHeight="1" x14ac:dyDescent="0.3">
      <c r="A85" s="36"/>
      <c r="B85" s="61"/>
      <c r="C85" s="30"/>
      <c r="D85" s="30"/>
      <c r="E85" s="30"/>
      <c r="F85" s="30"/>
      <c r="G85" s="30"/>
      <c r="H85" s="30"/>
      <c r="I85" s="37"/>
      <c r="J85" s="37"/>
      <c r="K85" s="37"/>
      <c r="L85" s="38"/>
      <c r="M85" s="57"/>
      <c r="N85" s="39"/>
      <c r="O85" s="60" t="str">
        <f>IFERROR(VLOOKUP(N85,' Data References (2)'!A$55:B$60, 2, TRUE), "")</f>
        <v/>
      </c>
      <c r="P85" s="40"/>
      <c r="Q85" s="41"/>
      <c r="R85" s="42"/>
      <c r="S85" s="43"/>
    </row>
    <row r="86" spans="1:19" ht="37.5" customHeight="1" thickBot="1" x14ac:dyDescent="0.35">
      <c r="A86" s="29"/>
      <c r="B86" s="27"/>
      <c r="C86" s="31"/>
      <c r="D86" s="31"/>
      <c r="E86" s="31"/>
      <c r="F86" s="31"/>
      <c r="G86" s="31"/>
      <c r="H86" s="31"/>
      <c r="I86" s="32"/>
      <c r="J86" s="32"/>
      <c r="K86" s="32"/>
      <c r="L86" s="33"/>
      <c r="M86" s="59"/>
      <c r="N86" s="34"/>
      <c r="O86" s="60" t="str">
        <f>IFERROR(VLOOKUP(N86,' Data References (2)'!A$55:B$60, 2, TRUE), "")</f>
        <v/>
      </c>
      <c r="P86" s="35"/>
      <c r="Q86" s="73"/>
      <c r="R86" s="74"/>
      <c r="S86" s="75"/>
    </row>
  </sheetData>
  <mergeCells count="9">
    <mergeCell ref="D15:F15"/>
    <mergeCell ref="Q15:S15"/>
    <mergeCell ref="B3:E3"/>
    <mergeCell ref="B4:E4"/>
    <mergeCell ref="B5:E5"/>
    <mergeCell ref="B6:E6"/>
    <mergeCell ref="A8:B8"/>
    <mergeCell ref="A9:B9"/>
    <mergeCell ref="A13:S14"/>
  </mergeCells>
  <phoneticPr fontId="15" type="noConversion"/>
  <conditionalFormatting sqref="M16:M86">
    <cfRule type="expression" dxfId="10" priority="1">
      <formula>#REF!="Midwest &amp; Eastern U.S."</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 Data References (2)'!$A$55:$A$60</xm:f>
          </x14:formula1>
          <xm:sqref>N16:N86</xm:sqref>
        </x14:dataValidation>
        <x14:dataValidation type="list" allowBlank="1" showInputMessage="1" showErrorMessage="1" xr:uid="{00000000-0002-0000-0100-000001000000}">
          <x14:formula1>
            <xm:f>'Data References'!$F$2:$F$3</xm:f>
          </x14:formula1>
          <xm:sqref>P16:P86 M16:M86</xm:sqref>
        </x14:dataValidation>
        <x14:dataValidation type="list" allowBlank="1" showInputMessage="1" showErrorMessage="1" xr:uid="{00000000-0002-0000-0100-000002000000}">
          <x14:formula1>
            <xm:f>'Data References'!$A$2:$A$51</xm:f>
          </x14:formula1>
          <xm:sqref>B16:B86</xm:sqref>
        </x14:dataValidation>
        <x14:dataValidation type="list" allowBlank="1" showInputMessage="1" showErrorMessage="1" xr:uid="{00000000-0002-0000-0100-000003000000}">
          <x14:formula1>
            <xm:f>'Data References'!$F$2:$F$4</xm:f>
          </x14:formula1>
          <xm:sqref>K16:K86</xm:sqref>
        </x14:dataValidation>
        <x14:dataValidation type="list" allowBlank="1" showInputMessage="1" showErrorMessage="1" xr:uid="{00000000-0002-0000-0100-000004000000}">
          <x14:formula1>
            <xm:f>'Data References'!$D$2:$D$8</xm:f>
          </x14:formula1>
          <xm:sqref>D16:F86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U300"/>
  <sheetViews>
    <sheetView zoomScale="70" zoomScaleNormal="70" workbookViewId="0">
      <selection activeCell="A16" sqref="A16"/>
    </sheetView>
  </sheetViews>
  <sheetFormatPr defaultColWidth="9.28515625" defaultRowHeight="15" x14ac:dyDescent="0.25"/>
  <cols>
    <col min="1" max="1" width="32.140625" style="1" customWidth="1"/>
    <col min="2" max="2" width="16.42578125" style="1" customWidth="1"/>
    <col min="3" max="11" width="20.7109375" style="1" customWidth="1"/>
    <col min="12" max="12" width="14.85546875" style="1" customWidth="1"/>
    <col min="13" max="13" width="20.140625" style="1" customWidth="1"/>
    <col min="14" max="14" width="15.5703125" style="1" customWidth="1"/>
    <col min="15" max="15" width="14.5703125" style="1" customWidth="1"/>
    <col min="16" max="17" width="17.42578125" style="1" bestFit="1" customWidth="1"/>
    <col min="18" max="18" width="33.28515625" style="1" customWidth="1"/>
    <col min="19" max="19" width="14.5703125" style="1" customWidth="1"/>
    <col min="20" max="21" width="16.5703125" style="1" customWidth="1"/>
    <col min="22" max="16384" width="9.28515625" style="1"/>
  </cols>
  <sheetData>
    <row r="1" spans="1:21" s="4" customFormat="1" ht="20.25" x14ac:dyDescent="0.3">
      <c r="A1" s="112" t="s">
        <v>71</v>
      </c>
      <c r="B1" s="2"/>
      <c r="C1" s="2"/>
      <c r="D1" s="2"/>
      <c r="E1" s="2"/>
      <c r="F1" s="2"/>
      <c r="H1" s="2"/>
      <c r="I1" s="2"/>
      <c r="J1" s="2"/>
      <c r="K1" s="2"/>
      <c r="L1" s="2"/>
      <c r="M1" s="3"/>
    </row>
    <row r="2" spans="1:21" s="10" customFormat="1" ht="18.75" thickBot="1" x14ac:dyDescent="0.3">
      <c r="A2" s="9"/>
      <c r="B2" s="9"/>
      <c r="C2" s="9"/>
      <c r="D2" s="9"/>
      <c r="E2" s="9"/>
      <c r="F2" s="9"/>
      <c r="G2" s="9"/>
      <c r="H2" s="9"/>
      <c r="I2" s="9"/>
      <c r="J2" s="9"/>
      <c r="K2" s="9"/>
      <c r="L2" s="9"/>
      <c r="M2" s="9"/>
      <c r="N2" s="9"/>
      <c r="O2" s="9"/>
      <c r="P2" s="9"/>
      <c r="Q2" s="9"/>
      <c r="R2" s="9"/>
    </row>
    <row r="3" spans="1:21" s="12" customFormat="1" ht="16.5" x14ac:dyDescent="0.3">
      <c r="A3" s="11" t="s">
        <v>67</v>
      </c>
      <c r="B3" s="167"/>
      <c r="C3" s="168"/>
      <c r="D3" s="168"/>
      <c r="E3" s="169"/>
    </row>
    <row r="4" spans="1:21" s="12" customFormat="1" ht="16.5" x14ac:dyDescent="0.3">
      <c r="A4" s="13" t="s">
        <v>68</v>
      </c>
      <c r="B4" s="170"/>
      <c r="C4" s="152"/>
      <c r="D4" s="152"/>
      <c r="E4" s="153"/>
    </row>
    <row r="5" spans="1:21" s="12" customFormat="1" ht="16.5" x14ac:dyDescent="0.3">
      <c r="A5" s="13" t="s">
        <v>69</v>
      </c>
      <c r="B5" s="151"/>
      <c r="C5" s="154"/>
      <c r="D5" s="154"/>
      <c r="E5" s="155"/>
    </row>
    <row r="6" spans="1:21" s="12" customFormat="1" ht="15" customHeight="1" thickBot="1" x14ac:dyDescent="0.35">
      <c r="A6" s="14" t="s">
        <v>80</v>
      </c>
      <c r="B6" s="171"/>
      <c r="C6" s="172"/>
      <c r="D6" s="172"/>
      <c r="E6" s="173"/>
    </row>
    <row r="7" spans="1:21" s="12" customFormat="1" ht="15" customHeight="1" thickBot="1" x14ac:dyDescent="0.35">
      <c r="A7" s="15"/>
      <c r="B7" s="16"/>
      <c r="C7" s="17"/>
      <c r="D7" s="17"/>
      <c r="E7" s="18"/>
    </row>
    <row r="8" spans="1:21" s="12" customFormat="1" ht="15" customHeight="1" x14ac:dyDescent="0.3">
      <c r="A8" s="159" t="s">
        <v>70</v>
      </c>
      <c r="B8" s="160"/>
      <c r="C8" s="46"/>
      <c r="D8" s="23"/>
      <c r="E8" s="18"/>
    </row>
    <row r="9" spans="1:21" s="12" customFormat="1" ht="15" customHeight="1" thickBot="1" x14ac:dyDescent="0.35">
      <c r="A9" s="161" t="s">
        <v>81</v>
      </c>
      <c r="B9" s="162"/>
      <c r="C9" s="45"/>
      <c r="D9" s="23"/>
      <c r="E9" s="18"/>
    </row>
    <row r="10" spans="1:21" s="12" customFormat="1" ht="15" customHeight="1" x14ac:dyDescent="0.3">
      <c r="A10" s="22"/>
      <c r="B10" s="22"/>
      <c r="C10" s="23"/>
      <c r="D10" s="23"/>
      <c r="E10" s="18"/>
    </row>
    <row r="11" spans="1:21" s="5" customFormat="1" ht="15.75" x14ac:dyDescent="0.25">
      <c r="A11" s="25" t="s">
        <v>85</v>
      </c>
    </row>
    <row r="12" spans="1:21" s="5" customFormat="1" ht="16.5" thickBot="1" x14ac:dyDescent="0.3">
      <c r="A12" s="24"/>
    </row>
    <row r="13" spans="1:21" s="5" customFormat="1" ht="15.75" customHeight="1" x14ac:dyDescent="0.25">
      <c r="A13" s="163" t="s">
        <v>0</v>
      </c>
      <c r="B13" s="164"/>
      <c r="C13" s="164"/>
      <c r="D13" s="164"/>
      <c r="E13" s="164"/>
      <c r="F13" s="164"/>
      <c r="G13" s="164"/>
      <c r="H13" s="164"/>
      <c r="I13" s="164"/>
      <c r="J13" s="164"/>
      <c r="K13" s="164"/>
      <c r="L13" s="164"/>
      <c r="M13" s="164"/>
      <c r="N13" s="164"/>
      <c r="O13" s="164"/>
      <c r="P13" s="164"/>
      <c r="Q13" s="164"/>
      <c r="R13" s="164"/>
      <c r="S13" s="174"/>
    </row>
    <row r="14" spans="1:21" s="5" customFormat="1" ht="18" customHeight="1" thickBot="1" x14ac:dyDescent="0.3">
      <c r="A14" s="165"/>
      <c r="B14" s="175"/>
      <c r="C14" s="166"/>
      <c r="D14" s="166"/>
      <c r="E14" s="166"/>
      <c r="F14" s="166"/>
      <c r="G14" s="166"/>
      <c r="H14" s="166"/>
      <c r="I14" s="166"/>
      <c r="J14" s="166"/>
      <c r="K14" s="166"/>
      <c r="L14" s="166"/>
      <c r="M14" s="166"/>
      <c r="N14" s="166"/>
      <c r="O14" s="166"/>
      <c r="P14" s="166"/>
      <c r="Q14" s="166"/>
      <c r="R14" s="166"/>
      <c r="S14" s="176"/>
      <c r="T14" s="2"/>
      <c r="U14" s="2"/>
    </row>
    <row r="15" spans="1:21" s="5" customFormat="1" ht="99.75" customHeight="1" thickTop="1" x14ac:dyDescent="0.25">
      <c r="A15" s="76" t="s">
        <v>83</v>
      </c>
      <c r="B15" s="143" t="s">
        <v>72</v>
      </c>
      <c r="C15" s="77" t="s">
        <v>73</v>
      </c>
      <c r="D15" s="144" t="s">
        <v>84</v>
      </c>
      <c r="E15" s="145"/>
      <c r="F15" s="146"/>
      <c r="G15" s="77" t="s">
        <v>77</v>
      </c>
      <c r="H15" s="77" t="s">
        <v>1</v>
      </c>
      <c r="I15" s="77" t="s">
        <v>94</v>
      </c>
      <c r="J15" s="77" t="s">
        <v>82</v>
      </c>
      <c r="K15" s="77" t="s">
        <v>183</v>
      </c>
      <c r="L15" s="77" t="s">
        <v>3</v>
      </c>
      <c r="M15" s="77" t="s">
        <v>153</v>
      </c>
      <c r="N15" s="77" t="s">
        <v>121</v>
      </c>
      <c r="O15" s="77" t="s">
        <v>130</v>
      </c>
      <c r="P15" s="77" t="s">
        <v>6</v>
      </c>
      <c r="Q15" s="144" t="s">
        <v>100</v>
      </c>
      <c r="R15" s="145"/>
      <c r="S15" s="147"/>
    </row>
    <row r="16" spans="1:21" s="21" customFormat="1" ht="59.25" customHeight="1" x14ac:dyDescent="0.25">
      <c r="A16" s="142"/>
      <c r="B16" s="20"/>
      <c r="C16" s="20"/>
      <c r="D16" s="20"/>
      <c r="E16" s="20"/>
      <c r="F16" s="20"/>
      <c r="G16" s="20"/>
      <c r="H16" s="20"/>
      <c r="I16" s="20"/>
      <c r="J16" s="20"/>
      <c r="K16" s="20"/>
      <c r="L16" s="57"/>
      <c r="M16" s="58"/>
      <c r="N16" s="62"/>
      <c r="O16" s="65" t="str">
        <f>IFERROR(LOOKUP(N16,'Data References'!$B$2:$C$7,'Data References'!$C$2:$C$7),"")</f>
        <v/>
      </c>
      <c r="P16" s="26"/>
      <c r="Q16" s="91"/>
      <c r="R16" s="92"/>
      <c r="S16" s="93"/>
    </row>
    <row r="17" spans="1:19" ht="37.5" customHeight="1" x14ac:dyDescent="0.25">
      <c r="A17" s="142"/>
      <c r="B17" s="20"/>
      <c r="C17" s="20"/>
      <c r="D17" s="20"/>
      <c r="E17" s="20"/>
      <c r="F17" s="20"/>
      <c r="G17" s="20"/>
      <c r="H17" s="20"/>
      <c r="I17" s="94"/>
      <c r="J17" s="94"/>
      <c r="K17" s="94"/>
      <c r="L17" s="57"/>
      <c r="M17" s="58"/>
      <c r="N17" s="62"/>
      <c r="O17" s="65" t="str">
        <f>IFERROR(LOOKUP(N17,'Data References'!$B$2:$C$7,'Data References'!$C$2:$C$7),"")</f>
        <v/>
      </c>
      <c r="P17" s="26"/>
      <c r="Q17" s="94"/>
      <c r="R17" s="95"/>
      <c r="S17" s="96"/>
    </row>
    <row r="18" spans="1:19" ht="37.5" customHeight="1" x14ac:dyDescent="0.25">
      <c r="A18" s="142"/>
      <c r="B18" s="20"/>
      <c r="C18" s="20"/>
      <c r="D18" s="20"/>
      <c r="E18" s="20"/>
      <c r="F18" s="20"/>
      <c r="G18" s="20"/>
      <c r="H18" s="20"/>
      <c r="I18" s="94"/>
      <c r="J18" s="94"/>
      <c r="K18" s="94"/>
      <c r="L18" s="57"/>
      <c r="M18" s="58"/>
      <c r="N18" s="62"/>
      <c r="O18" s="65" t="str">
        <f>IFERROR(LOOKUP(N18,'Data References'!$B$2:$C$7,'Data References'!$C$2:$C$7),"")</f>
        <v/>
      </c>
      <c r="P18" s="26"/>
      <c r="Q18" s="94"/>
      <c r="R18" s="95"/>
      <c r="S18" s="96"/>
    </row>
    <row r="19" spans="1:19" ht="37.5" customHeight="1" x14ac:dyDescent="0.25">
      <c r="A19" s="142"/>
      <c r="B19" s="20"/>
      <c r="C19" s="20"/>
      <c r="D19" s="20"/>
      <c r="E19" s="20"/>
      <c r="F19" s="20"/>
      <c r="G19" s="20"/>
      <c r="H19" s="20"/>
      <c r="I19" s="94"/>
      <c r="J19" s="94"/>
      <c r="K19" s="94"/>
      <c r="L19" s="57"/>
      <c r="M19" s="58"/>
      <c r="N19" s="62"/>
      <c r="O19" s="65" t="str">
        <f>IFERROR(LOOKUP(N19,'Data References'!$B$2:$C$7,'Data References'!$C$2:$C$7),"")</f>
        <v/>
      </c>
      <c r="P19" s="26"/>
      <c r="Q19" s="94"/>
      <c r="R19" s="95"/>
      <c r="S19" s="96"/>
    </row>
    <row r="20" spans="1:19" ht="37.5" customHeight="1" x14ac:dyDescent="0.25">
      <c r="A20" s="142"/>
      <c r="B20" s="101"/>
      <c r="C20" s="102"/>
      <c r="D20" s="102"/>
      <c r="E20" s="102"/>
      <c r="F20" s="102"/>
      <c r="G20" s="102"/>
      <c r="H20" s="102"/>
      <c r="I20" s="41"/>
      <c r="J20" s="41"/>
      <c r="K20" s="41"/>
      <c r="L20" s="57"/>
      <c r="M20" s="57"/>
      <c r="N20" s="62"/>
      <c r="O20" s="65" t="str">
        <f>IFERROR(LOOKUP(N20,'Data References'!$B$2:$C$7,'Data References'!$C$2:$C$7),"")</f>
        <v/>
      </c>
      <c r="P20" s="103"/>
      <c r="Q20" s="41"/>
      <c r="R20" s="42"/>
      <c r="S20" s="43"/>
    </row>
    <row r="21" spans="1:19" ht="37.5" customHeight="1" x14ac:dyDescent="0.25">
      <c r="A21" s="142"/>
      <c r="B21" s="101"/>
      <c r="C21" s="102"/>
      <c r="D21" s="102"/>
      <c r="E21" s="102"/>
      <c r="F21" s="102"/>
      <c r="G21" s="102"/>
      <c r="H21" s="102"/>
      <c r="I21" s="41"/>
      <c r="J21" s="41"/>
      <c r="K21" s="41"/>
      <c r="L21" s="57"/>
      <c r="M21" s="57"/>
      <c r="N21" s="62"/>
      <c r="O21" s="65" t="str">
        <f>IFERROR(LOOKUP(N21,'Data References'!$B$2:$C$7,'Data References'!$C$2:$C$7),"")</f>
        <v/>
      </c>
      <c r="P21" s="103"/>
      <c r="Q21" s="41"/>
      <c r="R21" s="42"/>
      <c r="S21" s="43"/>
    </row>
    <row r="22" spans="1:19" ht="37.5" customHeight="1" x14ac:dyDescent="0.25">
      <c r="A22" s="142"/>
      <c r="B22" s="101"/>
      <c r="C22" s="102"/>
      <c r="D22" s="102"/>
      <c r="E22" s="102"/>
      <c r="F22" s="102"/>
      <c r="G22" s="102"/>
      <c r="H22" s="102"/>
      <c r="I22" s="41"/>
      <c r="J22" s="41"/>
      <c r="K22" s="41"/>
      <c r="L22" s="57"/>
      <c r="M22" s="57"/>
      <c r="N22" s="62"/>
      <c r="O22" s="65" t="str">
        <f>IFERROR(LOOKUP(N22,'Data References'!$B$2:$C$7,'Data References'!$C$2:$C$7),"")</f>
        <v/>
      </c>
      <c r="P22" s="103"/>
      <c r="Q22" s="41"/>
      <c r="R22" s="42"/>
      <c r="S22" s="43"/>
    </row>
    <row r="23" spans="1:19" ht="37.5" customHeight="1" x14ac:dyDescent="0.25">
      <c r="A23" s="142"/>
      <c r="B23" s="101"/>
      <c r="C23" s="102"/>
      <c r="D23" s="102"/>
      <c r="E23" s="102"/>
      <c r="F23" s="102"/>
      <c r="G23" s="102"/>
      <c r="H23" s="102"/>
      <c r="I23" s="41"/>
      <c r="J23" s="41"/>
      <c r="K23" s="41"/>
      <c r="L23" s="57"/>
      <c r="M23" s="57"/>
      <c r="N23" s="62"/>
      <c r="O23" s="65" t="str">
        <f>IFERROR(LOOKUP(N23,'Data References'!$B$2:$C$7,'Data References'!$C$2:$C$7),"")</f>
        <v/>
      </c>
      <c r="P23" s="103"/>
      <c r="Q23" s="41"/>
      <c r="R23" s="42"/>
      <c r="S23" s="43"/>
    </row>
    <row r="24" spans="1:19" ht="37.5" customHeight="1" x14ac:dyDescent="0.25">
      <c r="A24" s="142"/>
      <c r="B24" s="101"/>
      <c r="C24" s="102"/>
      <c r="D24" s="102"/>
      <c r="E24" s="102"/>
      <c r="F24" s="102"/>
      <c r="G24" s="102"/>
      <c r="H24" s="102"/>
      <c r="I24" s="41"/>
      <c r="J24" s="41"/>
      <c r="K24" s="41"/>
      <c r="L24" s="57"/>
      <c r="M24" s="57"/>
      <c r="N24" s="62"/>
      <c r="O24" s="65" t="str">
        <f>IFERROR(LOOKUP(N24,'Data References'!$B$2:$C$7,'Data References'!$C$2:$C$7),"")</f>
        <v/>
      </c>
      <c r="P24" s="103"/>
      <c r="Q24" s="41"/>
      <c r="R24" s="42"/>
      <c r="S24" s="43"/>
    </row>
    <row r="25" spans="1:19" ht="37.5" customHeight="1" x14ac:dyDescent="0.25">
      <c r="A25" s="142"/>
      <c r="B25" s="101"/>
      <c r="C25" s="102"/>
      <c r="D25" s="102"/>
      <c r="E25" s="102"/>
      <c r="F25" s="102"/>
      <c r="G25" s="102"/>
      <c r="H25" s="102"/>
      <c r="I25" s="41"/>
      <c r="J25" s="41"/>
      <c r="K25" s="41"/>
      <c r="L25" s="57"/>
      <c r="M25" s="57"/>
      <c r="N25" s="62"/>
      <c r="O25" s="65" t="str">
        <f>IFERROR(LOOKUP(N25,'Data References'!$B$2:$C$7,'Data References'!$C$2:$C$7),"")</f>
        <v/>
      </c>
      <c r="P25" s="103"/>
      <c r="Q25" s="41"/>
      <c r="R25" s="42"/>
      <c r="S25" s="43"/>
    </row>
    <row r="26" spans="1:19" ht="37.5" customHeight="1" x14ac:dyDescent="0.25">
      <c r="A26" s="142"/>
      <c r="B26" s="101"/>
      <c r="C26" s="102"/>
      <c r="D26" s="102"/>
      <c r="E26" s="102"/>
      <c r="F26" s="102"/>
      <c r="G26" s="102"/>
      <c r="H26" s="102"/>
      <c r="I26" s="41"/>
      <c r="J26" s="41"/>
      <c r="K26" s="41"/>
      <c r="L26" s="57"/>
      <c r="M26" s="57"/>
      <c r="N26" s="62"/>
      <c r="O26" s="65" t="str">
        <f>IFERROR(LOOKUP(N26,'Data References'!$B$2:$C$7,'Data References'!$C$2:$C$7),"")</f>
        <v/>
      </c>
      <c r="P26" s="103"/>
      <c r="Q26" s="41"/>
      <c r="R26" s="42"/>
      <c r="S26" s="43"/>
    </row>
    <row r="27" spans="1:19" ht="37.5" customHeight="1" x14ac:dyDescent="0.25">
      <c r="A27" s="142"/>
      <c r="B27" s="101"/>
      <c r="C27" s="102"/>
      <c r="D27" s="102"/>
      <c r="E27" s="102"/>
      <c r="F27" s="102"/>
      <c r="G27" s="102"/>
      <c r="H27" s="102"/>
      <c r="I27" s="41"/>
      <c r="J27" s="41"/>
      <c r="K27" s="41"/>
      <c r="L27" s="57"/>
      <c r="M27" s="57"/>
      <c r="N27" s="62"/>
      <c r="O27" s="65" t="str">
        <f>IFERROR(LOOKUP(N27,'Data References'!$B$2:$C$7,'Data References'!$C$2:$C$7),"")</f>
        <v/>
      </c>
      <c r="P27" s="103"/>
      <c r="Q27" s="41"/>
      <c r="R27" s="42"/>
      <c r="S27" s="43"/>
    </row>
    <row r="28" spans="1:19" ht="37.5" customHeight="1" x14ac:dyDescent="0.25">
      <c r="A28" s="142"/>
      <c r="B28" s="101"/>
      <c r="C28" s="102"/>
      <c r="D28" s="102"/>
      <c r="E28" s="102"/>
      <c r="F28" s="102"/>
      <c r="G28" s="102"/>
      <c r="H28" s="102"/>
      <c r="I28" s="41"/>
      <c r="J28" s="41"/>
      <c r="K28" s="41"/>
      <c r="L28" s="57"/>
      <c r="M28" s="57"/>
      <c r="N28" s="62"/>
      <c r="O28" s="65" t="str">
        <f>IFERROR(LOOKUP(N28,'Data References'!$B$2:$C$7,'Data References'!$C$2:$C$7),"")</f>
        <v/>
      </c>
      <c r="P28" s="103"/>
      <c r="Q28" s="41"/>
      <c r="R28" s="42"/>
      <c r="S28" s="43"/>
    </row>
    <row r="29" spans="1:19" ht="37.5" customHeight="1" x14ac:dyDescent="0.25">
      <c r="A29" s="142"/>
      <c r="B29" s="101"/>
      <c r="C29" s="102"/>
      <c r="D29" s="102"/>
      <c r="E29" s="102"/>
      <c r="F29" s="102"/>
      <c r="G29" s="102"/>
      <c r="H29" s="102"/>
      <c r="I29" s="41"/>
      <c r="J29" s="41"/>
      <c r="K29" s="41"/>
      <c r="L29" s="57"/>
      <c r="M29" s="57"/>
      <c r="N29" s="62"/>
      <c r="O29" s="65" t="str">
        <f>IFERROR(LOOKUP(N29,'Data References'!$B$2:$C$7,'Data References'!$C$2:$C$7),"")</f>
        <v/>
      </c>
      <c r="P29" s="103"/>
      <c r="Q29" s="41"/>
      <c r="R29" s="42"/>
      <c r="S29" s="43"/>
    </row>
    <row r="30" spans="1:19" ht="37.5" customHeight="1" x14ac:dyDescent="0.25">
      <c r="A30" s="142"/>
      <c r="B30" s="101"/>
      <c r="C30" s="102"/>
      <c r="D30" s="102"/>
      <c r="E30" s="102"/>
      <c r="F30" s="102"/>
      <c r="G30" s="102"/>
      <c r="H30" s="102"/>
      <c r="I30" s="41"/>
      <c r="J30" s="41"/>
      <c r="K30" s="41"/>
      <c r="L30" s="57"/>
      <c r="M30" s="57"/>
      <c r="N30" s="62"/>
      <c r="O30" s="65" t="str">
        <f>IFERROR(LOOKUP(N30,'Data References'!$B$2:$C$7,'Data References'!$C$2:$C$7),"")</f>
        <v/>
      </c>
      <c r="P30" s="103"/>
      <c r="Q30" s="41"/>
      <c r="R30" s="42"/>
      <c r="S30" s="43"/>
    </row>
    <row r="31" spans="1:19" ht="37.5" customHeight="1" x14ac:dyDescent="0.25">
      <c r="A31" s="142"/>
      <c r="B31" s="101"/>
      <c r="C31" s="102"/>
      <c r="D31" s="102"/>
      <c r="E31" s="102"/>
      <c r="F31" s="102"/>
      <c r="G31" s="102"/>
      <c r="H31" s="102"/>
      <c r="I31" s="41"/>
      <c r="J31" s="41"/>
      <c r="K31" s="41"/>
      <c r="L31" s="57"/>
      <c r="M31" s="57"/>
      <c r="N31" s="62"/>
      <c r="O31" s="65" t="str">
        <f>IFERROR(LOOKUP(N31,'Data References'!$B$2:$C$7,'Data References'!$C$2:$C$7),"")</f>
        <v/>
      </c>
      <c r="P31" s="103"/>
      <c r="Q31" s="41"/>
      <c r="R31" s="42"/>
      <c r="S31" s="43"/>
    </row>
    <row r="32" spans="1:19" ht="37.5" customHeight="1" x14ac:dyDescent="0.25">
      <c r="A32" s="142"/>
      <c r="B32" s="101"/>
      <c r="C32" s="102"/>
      <c r="D32" s="102"/>
      <c r="E32" s="102"/>
      <c r="F32" s="102"/>
      <c r="G32" s="102"/>
      <c r="H32" s="102"/>
      <c r="I32" s="41"/>
      <c r="J32" s="41"/>
      <c r="K32" s="41"/>
      <c r="L32" s="57"/>
      <c r="M32" s="57"/>
      <c r="N32" s="62"/>
      <c r="O32" s="65" t="str">
        <f>IFERROR(LOOKUP(N32,'Data References'!$B$2:$C$7,'Data References'!$C$2:$C$7),"")</f>
        <v/>
      </c>
      <c r="P32" s="103"/>
      <c r="Q32" s="41"/>
      <c r="R32" s="42"/>
      <c r="S32" s="43"/>
    </row>
    <row r="33" spans="1:19" ht="37.5" customHeight="1" x14ac:dyDescent="0.25">
      <c r="A33" s="142"/>
      <c r="B33" s="101"/>
      <c r="C33" s="102"/>
      <c r="D33" s="102"/>
      <c r="E33" s="102"/>
      <c r="F33" s="102"/>
      <c r="G33" s="102"/>
      <c r="H33" s="102"/>
      <c r="I33" s="41"/>
      <c r="J33" s="41"/>
      <c r="K33" s="41"/>
      <c r="L33" s="57"/>
      <c r="M33" s="57"/>
      <c r="N33" s="62"/>
      <c r="O33" s="65" t="str">
        <f>IFERROR(LOOKUP(N33,'Data References'!$B$2:$C$7,'Data References'!$C$2:$C$7),"")</f>
        <v/>
      </c>
      <c r="P33" s="103"/>
      <c r="Q33" s="41"/>
      <c r="R33" s="42"/>
      <c r="S33" s="43"/>
    </row>
    <row r="34" spans="1:19" ht="37.5" customHeight="1" x14ac:dyDescent="0.25">
      <c r="A34" s="142"/>
      <c r="B34" s="101"/>
      <c r="C34" s="102"/>
      <c r="D34" s="102"/>
      <c r="E34" s="102"/>
      <c r="F34" s="102"/>
      <c r="G34" s="102"/>
      <c r="H34" s="102"/>
      <c r="I34" s="41"/>
      <c r="J34" s="41"/>
      <c r="K34" s="41"/>
      <c r="L34" s="57"/>
      <c r="M34" s="57"/>
      <c r="N34" s="62"/>
      <c r="O34" s="65" t="str">
        <f>IFERROR(LOOKUP(N34,'Data References'!$B$2:$C$7,'Data References'!$C$2:$C$7),"")</f>
        <v/>
      </c>
      <c r="P34" s="103"/>
      <c r="Q34" s="41"/>
      <c r="R34" s="42"/>
      <c r="S34" s="43"/>
    </row>
    <row r="35" spans="1:19" ht="37.5" customHeight="1" x14ac:dyDescent="0.25">
      <c r="A35" s="19"/>
      <c r="B35" s="101"/>
      <c r="C35" s="102"/>
      <c r="D35" s="102"/>
      <c r="E35" s="102"/>
      <c r="F35" s="102"/>
      <c r="G35" s="102"/>
      <c r="H35" s="102"/>
      <c r="I35" s="41"/>
      <c r="J35" s="41"/>
      <c r="K35" s="41"/>
      <c r="L35" s="57"/>
      <c r="M35" s="57"/>
      <c r="N35" s="62"/>
      <c r="O35" s="65" t="str">
        <f>IFERROR(LOOKUP(N35,'Data References'!$B$2:$C$7,'Data References'!$C$2:$C$7),"")</f>
        <v/>
      </c>
      <c r="P35" s="103"/>
      <c r="Q35" s="41"/>
      <c r="R35" s="42"/>
      <c r="S35" s="43"/>
    </row>
    <row r="36" spans="1:19" ht="37.5" customHeight="1" x14ac:dyDescent="0.25">
      <c r="A36" s="19"/>
      <c r="B36" s="101"/>
      <c r="C36" s="102"/>
      <c r="D36" s="102"/>
      <c r="E36" s="102"/>
      <c r="F36" s="102"/>
      <c r="G36" s="102"/>
      <c r="H36" s="102"/>
      <c r="I36" s="41"/>
      <c r="J36" s="41"/>
      <c r="K36" s="41"/>
      <c r="L36" s="57"/>
      <c r="M36" s="57"/>
      <c r="N36" s="62"/>
      <c r="O36" s="65" t="str">
        <f>IFERROR(LOOKUP(N36,'Data References'!$B$2:$C$7,'Data References'!$C$2:$C$7),"")</f>
        <v/>
      </c>
      <c r="P36" s="103"/>
      <c r="Q36" s="41"/>
      <c r="R36" s="42"/>
      <c r="S36" s="43"/>
    </row>
    <row r="37" spans="1:19" ht="37.5" customHeight="1" x14ac:dyDescent="0.25">
      <c r="A37" s="19"/>
      <c r="B37" s="101"/>
      <c r="C37" s="102"/>
      <c r="D37" s="102"/>
      <c r="E37" s="102"/>
      <c r="F37" s="102"/>
      <c r="G37" s="102"/>
      <c r="H37" s="102"/>
      <c r="I37" s="41"/>
      <c r="J37" s="41"/>
      <c r="K37" s="41"/>
      <c r="L37" s="57"/>
      <c r="M37" s="57"/>
      <c r="N37" s="62"/>
      <c r="O37" s="65" t="str">
        <f>IFERROR(LOOKUP(N37,'Data References'!$B$2:$C$7,'Data References'!$C$2:$C$7),"")</f>
        <v/>
      </c>
      <c r="P37" s="103"/>
      <c r="Q37" s="41"/>
      <c r="R37" s="42"/>
      <c r="S37" s="43"/>
    </row>
    <row r="38" spans="1:19" ht="37.5" customHeight="1" x14ac:dyDescent="0.25">
      <c r="A38" s="19"/>
      <c r="B38" s="101"/>
      <c r="C38" s="102"/>
      <c r="D38" s="102"/>
      <c r="E38" s="102"/>
      <c r="F38" s="102"/>
      <c r="G38" s="102"/>
      <c r="H38" s="102"/>
      <c r="I38" s="41"/>
      <c r="J38" s="41"/>
      <c r="K38" s="41"/>
      <c r="L38" s="57"/>
      <c r="M38" s="57"/>
      <c r="N38" s="62"/>
      <c r="O38" s="65" t="str">
        <f>IFERROR(LOOKUP(N38,'Data References'!$B$2:$C$7,'Data References'!$C$2:$C$7),"")</f>
        <v/>
      </c>
      <c r="P38" s="103"/>
      <c r="Q38" s="41"/>
      <c r="R38" s="42"/>
      <c r="S38" s="43"/>
    </row>
    <row r="39" spans="1:19" ht="37.5" customHeight="1" x14ac:dyDescent="0.25">
      <c r="A39" s="19"/>
      <c r="B39" s="101"/>
      <c r="C39" s="102"/>
      <c r="D39" s="102"/>
      <c r="E39" s="102"/>
      <c r="F39" s="102"/>
      <c r="G39" s="102"/>
      <c r="H39" s="102"/>
      <c r="I39" s="41"/>
      <c r="J39" s="41"/>
      <c r="K39" s="41"/>
      <c r="L39" s="57"/>
      <c r="M39" s="57"/>
      <c r="N39" s="62"/>
      <c r="O39" s="65" t="str">
        <f>IFERROR(LOOKUP(N39,'Data References'!$B$2:$C$7,'Data References'!$C$2:$C$7),"")</f>
        <v/>
      </c>
      <c r="P39" s="103"/>
      <c r="Q39" s="41"/>
      <c r="R39" s="42"/>
      <c r="S39" s="43"/>
    </row>
    <row r="40" spans="1:19" ht="37.5" customHeight="1" x14ac:dyDescent="0.25">
      <c r="A40" s="19"/>
      <c r="B40" s="101"/>
      <c r="C40" s="102"/>
      <c r="D40" s="102"/>
      <c r="E40" s="102"/>
      <c r="F40" s="102"/>
      <c r="G40" s="102"/>
      <c r="H40" s="102"/>
      <c r="I40" s="41"/>
      <c r="J40" s="41"/>
      <c r="K40" s="41"/>
      <c r="L40" s="57"/>
      <c r="M40" s="57"/>
      <c r="N40" s="62"/>
      <c r="O40" s="65" t="str">
        <f>IFERROR(LOOKUP(N40,'Data References'!$B$2:$C$7,'Data References'!$C$2:$C$7),"")</f>
        <v/>
      </c>
      <c r="P40" s="103"/>
      <c r="Q40" s="41"/>
      <c r="R40" s="42"/>
      <c r="S40" s="43"/>
    </row>
    <row r="41" spans="1:19" ht="37.5" customHeight="1" x14ac:dyDescent="0.25">
      <c r="A41" s="19"/>
      <c r="B41" s="101"/>
      <c r="C41" s="102"/>
      <c r="D41" s="102"/>
      <c r="E41" s="102"/>
      <c r="F41" s="102"/>
      <c r="G41" s="102"/>
      <c r="H41" s="102"/>
      <c r="I41" s="41"/>
      <c r="J41" s="41"/>
      <c r="K41" s="41"/>
      <c r="L41" s="57"/>
      <c r="M41" s="57"/>
      <c r="N41" s="62"/>
      <c r="O41" s="65" t="str">
        <f>IFERROR(LOOKUP(N41,'Data References'!$B$2:$C$7,'Data References'!$C$2:$C$7),"")</f>
        <v/>
      </c>
      <c r="P41" s="103"/>
      <c r="Q41" s="41"/>
      <c r="R41" s="42"/>
      <c r="S41" s="43"/>
    </row>
    <row r="42" spans="1:19" ht="37.5" customHeight="1" x14ac:dyDescent="0.25">
      <c r="A42" s="19"/>
      <c r="B42" s="101"/>
      <c r="C42" s="102"/>
      <c r="D42" s="102"/>
      <c r="E42" s="102"/>
      <c r="F42" s="102"/>
      <c r="G42" s="102"/>
      <c r="H42" s="102"/>
      <c r="I42" s="41"/>
      <c r="J42" s="41"/>
      <c r="K42" s="41"/>
      <c r="L42" s="57"/>
      <c r="M42" s="57"/>
      <c r="N42" s="62"/>
      <c r="O42" s="65" t="str">
        <f>IFERROR(LOOKUP(N42,'Data References'!$B$2:$C$7,'Data References'!$C$2:$C$7),"")</f>
        <v/>
      </c>
      <c r="P42" s="103"/>
      <c r="Q42" s="41"/>
      <c r="R42" s="42"/>
      <c r="S42" s="43"/>
    </row>
    <row r="43" spans="1:19" ht="37.5" customHeight="1" x14ac:dyDescent="0.25">
      <c r="A43" s="19"/>
      <c r="B43" s="101"/>
      <c r="C43" s="102"/>
      <c r="D43" s="102"/>
      <c r="E43" s="102"/>
      <c r="F43" s="102"/>
      <c r="G43" s="102"/>
      <c r="H43" s="102"/>
      <c r="I43" s="41"/>
      <c r="J43" s="41"/>
      <c r="K43" s="41"/>
      <c r="L43" s="57"/>
      <c r="M43" s="57"/>
      <c r="N43" s="62"/>
      <c r="O43" s="65" t="str">
        <f>IFERROR(LOOKUP(N43,'Data References'!$B$2:$C$7,'Data References'!$C$2:$C$7),"")</f>
        <v/>
      </c>
      <c r="P43" s="103"/>
      <c r="Q43" s="41"/>
      <c r="R43" s="42"/>
      <c r="S43" s="43"/>
    </row>
    <row r="44" spans="1:19" ht="37.5" customHeight="1" x14ac:dyDescent="0.25">
      <c r="A44" s="19"/>
      <c r="B44" s="101"/>
      <c r="C44" s="102"/>
      <c r="D44" s="102"/>
      <c r="E44" s="102"/>
      <c r="F44" s="102"/>
      <c r="G44" s="102"/>
      <c r="H44" s="102"/>
      <c r="I44" s="41"/>
      <c r="J44" s="41"/>
      <c r="K44" s="41"/>
      <c r="L44" s="57"/>
      <c r="M44" s="57"/>
      <c r="N44" s="62"/>
      <c r="O44" s="65" t="str">
        <f>IFERROR(LOOKUP(N44,'Data References'!$B$2:$C$7,'Data References'!$C$2:$C$7),"")</f>
        <v/>
      </c>
      <c r="P44" s="103"/>
      <c r="Q44" s="41"/>
      <c r="R44" s="42"/>
      <c r="S44" s="43"/>
    </row>
    <row r="45" spans="1:19" ht="37.5" customHeight="1" x14ac:dyDescent="0.25">
      <c r="A45" s="19"/>
      <c r="B45" s="101"/>
      <c r="C45" s="102"/>
      <c r="D45" s="102"/>
      <c r="E45" s="102"/>
      <c r="F45" s="102"/>
      <c r="G45" s="102"/>
      <c r="H45" s="102"/>
      <c r="I45" s="41"/>
      <c r="J45" s="41"/>
      <c r="K45" s="41"/>
      <c r="L45" s="57"/>
      <c r="M45" s="57"/>
      <c r="N45" s="62"/>
      <c r="O45" s="65" t="str">
        <f>IFERROR(LOOKUP(N45,'Data References'!$B$2:$C$7,'Data References'!$C$2:$C$7),"")</f>
        <v/>
      </c>
      <c r="P45" s="103"/>
      <c r="Q45" s="41"/>
      <c r="R45" s="42"/>
      <c r="S45" s="43"/>
    </row>
    <row r="46" spans="1:19" ht="37.5" customHeight="1" x14ac:dyDescent="0.25">
      <c r="A46" s="19"/>
      <c r="B46" s="101"/>
      <c r="C46" s="102"/>
      <c r="D46" s="102"/>
      <c r="E46" s="102"/>
      <c r="F46" s="102"/>
      <c r="G46" s="102"/>
      <c r="H46" s="102"/>
      <c r="I46" s="41"/>
      <c r="J46" s="41"/>
      <c r="K46" s="41"/>
      <c r="L46" s="57"/>
      <c r="M46" s="57"/>
      <c r="N46" s="62"/>
      <c r="O46" s="65" t="str">
        <f>IFERROR(LOOKUP(N46,'Data References'!$B$2:$C$7,'Data References'!$C$2:$C$7),"")</f>
        <v/>
      </c>
      <c r="P46" s="103"/>
      <c r="Q46" s="41"/>
      <c r="R46" s="42"/>
      <c r="S46" s="43"/>
    </row>
    <row r="47" spans="1:19" ht="37.5" customHeight="1" x14ac:dyDescent="0.25">
      <c r="A47" s="19"/>
      <c r="B47" s="101"/>
      <c r="C47" s="102"/>
      <c r="D47" s="102"/>
      <c r="E47" s="102"/>
      <c r="F47" s="102"/>
      <c r="G47" s="102"/>
      <c r="H47" s="102"/>
      <c r="I47" s="41"/>
      <c r="J47" s="41"/>
      <c r="K47" s="41"/>
      <c r="L47" s="57"/>
      <c r="M47" s="57"/>
      <c r="N47" s="62"/>
      <c r="O47" s="65" t="str">
        <f>IFERROR(LOOKUP(N47,'Data References'!$B$2:$C$7,'Data References'!$C$2:$C$7),"")</f>
        <v/>
      </c>
      <c r="P47" s="103"/>
      <c r="Q47" s="41"/>
      <c r="R47" s="42"/>
      <c r="S47" s="43"/>
    </row>
    <row r="48" spans="1:19" ht="37.5" customHeight="1" x14ac:dyDescent="0.25">
      <c r="A48" s="19"/>
      <c r="B48" s="101"/>
      <c r="C48" s="102"/>
      <c r="D48" s="102"/>
      <c r="E48" s="102"/>
      <c r="F48" s="102"/>
      <c r="G48" s="102"/>
      <c r="H48" s="102"/>
      <c r="I48" s="41"/>
      <c r="J48" s="41"/>
      <c r="K48" s="41"/>
      <c r="L48" s="57"/>
      <c r="M48" s="57"/>
      <c r="N48" s="62"/>
      <c r="O48" s="65" t="str">
        <f>IFERROR(LOOKUP(N48,'Data References'!$B$2:$C$7,'Data References'!$C$2:$C$7),"")</f>
        <v/>
      </c>
      <c r="P48" s="103"/>
      <c r="Q48" s="41"/>
      <c r="R48" s="42"/>
      <c r="S48" s="43"/>
    </row>
    <row r="49" spans="1:19" ht="37.5" customHeight="1" x14ac:dyDescent="0.25">
      <c r="A49" s="19"/>
      <c r="B49" s="101"/>
      <c r="C49" s="102"/>
      <c r="D49" s="102"/>
      <c r="E49" s="102"/>
      <c r="F49" s="102"/>
      <c r="G49" s="102"/>
      <c r="H49" s="102"/>
      <c r="I49" s="41"/>
      <c r="J49" s="41"/>
      <c r="K49" s="41"/>
      <c r="L49" s="57"/>
      <c r="M49" s="57"/>
      <c r="N49" s="62"/>
      <c r="O49" s="65" t="str">
        <f>IFERROR(LOOKUP(N49,'Data References'!$B$2:$C$7,'Data References'!$C$2:$C$7),"")</f>
        <v/>
      </c>
      <c r="P49" s="103"/>
      <c r="Q49" s="41"/>
      <c r="R49" s="42"/>
      <c r="S49" s="43"/>
    </row>
    <row r="50" spans="1:19" ht="37.5" customHeight="1" x14ac:dyDescent="0.25">
      <c r="A50" s="19"/>
      <c r="B50" s="101"/>
      <c r="C50" s="102"/>
      <c r="D50" s="102"/>
      <c r="E50" s="102"/>
      <c r="F50" s="102"/>
      <c r="G50" s="102"/>
      <c r="H50" s="102"/>
      <c r="I50" s="41"/>
      <c r="J50" s="41"/>
      <c r="K50" s="41"/>
      <c r="L50" s="57"/>
      <c r="M50" s="57"/>
      <c r="N50" s="62"/>
      <c r="O50" s="65" t="str">
        <f>IFERROR(LOOKUP(N50,'Data References'!$B$2:$C$7,'Data References'!$C$2:$C$7),"")</f>
        <v/>
      </c>
      <c r="P50" s="103"/>
      <c r="Q50" s="41"/>
      <c r="R50" s="42"/>
      <c r="S50" s="43"/>
    </row>
    <row r="51" spans="1:19" ht="37.5" customHeight="1" x14ac:dyDescent="0.25">
      <c r="A51" s="19"/>
      <c r="B51" s="101"/>
      <c r="C51" s="102"/>
      <c r="D51" s="102"/>
      <c r="E51" s="102"/>
      <c r="F51" s="102"/>
      <c r="G51" s="102"/>
      <c r="H51" s="102"/>
      <c r="I51" s="41"/>
      <c r="J51" s="41"/>
      <c r="K51" s="41"/>
      <c r="L51" s="57"/>
      <c r="M51" s="57"/>
      <c r="N51" s="62"/>
      <c r="O51" s="65" t="str">
        <f>IFERROR(LOOKUP(N51,'Data References'!$B$2:$C$7,'Data References'!$C$2:$C$7),"")</f>
        <v/>
      </c>
      <c r="P51" s="103"/>
      <c r="Q51" s="41"/>
      <c r="R51" s="42"/>
      <c r="S51" s="43"/>
    </row>
    <row r="52" spans="1:19" ht="37.5" customHeight="1" x14ac:dyDescent="0.25">
      <c r="A52" s="19"/>
      <c r="B52" s="101"/>
      <c r="C52" s="102"/>
      <c r="D52" s="102"/>
      <c r="E52" s="102"/>
      <c r="F52" s="102"/>
      <c r="G52" s="102"/>
      <c r="H52" s="102"/>
      <c r="I52" s="41"/>
      <c r="J52" s="41"/>
      <c r="K52" s="41"/>
      <c r="L52" s="57"/>
      <c r="M52" s="57"/>
      <c r="N52" s="62"/>
      <c r="O52" s="65" t="str">
        <f>IFERROR(LOOKUP(N52,'Data References'!$B$2:$C$7,'Data References'!$C$2:$C$7),"")</f>
        <v/>
      </c>
      <c r="P52" s="103"/>
      <c r="Q52" s="41"/>
      <c r="R52" s="42"/>
      <c r="S52" s="43"/>
    </row>
    <row r="53" spans="1:19" ht="37.5" customHeight="1" x14ac:dyDescent="0.25">
      <c r="A53" s="19"/>
      <c r="B53" s="101"/>
      <c r="C53" s="102"/>
      <c r="D53" s="102"/>
      <c r="E53" s="102"/>
      <c r="F53" s="102"/>
      <c r="G53" s="102"/>
      <c r="H53" s="102"/>
      <c r="I53" s="41"/>
      <c r="J53" s="41"/>
      <c r="K53" s="41"/>
      <c r="L53" s="57"/>
      <c r="M53" s="57"/>
      <c r="N53" s="62"/>
      <c r="O53" s="65" t="str">
        <f>IFERROR(LOOKUP(N53,'Data References'!$B$2:$C$7,'Data References'!$C$2:$C$7),"")</f>
        <v/>
      </c>
      <c r="P53" s="103"/>
      <c r="Q53" s="41"/>
      <c r="R53" s="42"/>
      <c r="S53" s="43"/>
    </row>
    <row r="54" spans="1:19" ht="37.5" customHeight="1" x14ac:dyDescent="0.25">
      <c r="A54" s="19"/>
      <c r="B54" s="101"/>
      <c r="C54" s="102"/>
      <c r="D54" s="102"/>
      <c r="E54" s="102"/>
      <c r="F54" s="102"/>
      <c r="G54" s="102"/>
      <c r="H54" s="102"/>
      <c r="I54" s="41"/>
      <c r="J54" s="41"/>
      <c r="K54" s="41"/>
      <c r="L54" s="57"/>
      <c r="M54" s="57"/>
      <c r="N54" s="62"/>
      <c r="O54" s="65" t="str">
        <f>IFERROR(LOOKUP(N54,'Data References'!$B$2:$C$7,'Data References'!$C$2:$C$7),"")</f>
        <v/>
      </c>
      <c r="P54" s="103"/>
      <c r="Q54" s="41"/>
      <c r="R54" s="42"/>
      <c r="S54" s="43"/>
    </row>
    <row r="55" spans="1:19" ht="37.5" customHeight="1" x14ac:dyDescent="0.25">
      <c r="A55" s="19"/>
      <c r="B55" s="101"/>
      <c r="C55" s="102"/>
      <c r="D55" s="102"/>
      <c r="E55" s="102"/>
      <c r="F55" s="102"/>
      <c r="G55" s="102"/>
      <c r="H55" s="102"/>
      <c r="I55" s="41"/>
      <c r="J55" s="41"/>
      <c r="K55" s="41"/>
      <c r="L55" s="57"/>
      <c r="M55" s="57"/>
      <c r="N55" s="62"/>
      <c r="O55" s="65" t="str">
        <f>IFERROR(LOOKUP(N55,'Data References'!$B$2:$C$7,'Data References'!$C$2:$C$7),"")</f>
        <v/>
      </c>
      <c r="P55" s="103"/>
      <c r="Q55" s="41"/>
      <c r="R55" s="42"/>
      <c r="S55" s="43"/>
    </row>
    <row r="56" spans="1:19" ht="37.5" customHeight="1" x14ac:dyDescent="0.25">
      <c r="A56" s="19"/>
      <c r="B56" s="101"/>
      <c r="C56" s="102"/>
      <c r="D56" s="102"/>
      <c r="E56" s="102"/>
      <c r="F56" s="102"/>
      <c r="G56" s="102"/>
      <c r="H56" s="102"/>
      <c r="I56" s="41"/>
      <c r="J56" s="41"/>
      <c r="K56" s="41"/>
      <c r="L56" s="57"/>
      <c r="M56" s="57"/>
      <c r="N56" s="62"/>
      <c r="O56" s="65" t="str">
        <f>IFERROR(LOOKUP(N56,'Data References'!$B$2:$C$7,'Data References'!$C$2:$C$7),"")</f>
        <v/>
      </c>
      <c r="P56" s="103"/>
      <c r="Q56" s="41"/>
      <c r="R56" s="42"/>
      <c r="S56" s="43"/>
    </row>
    <row r="57" spans="1:19" ht="37.5" customHeight="1" x14ac:dyDescent="0.25">
      <c r="A57" s="19"/>
      <c r="B57" s="101"/>
      <c r="C57" s="102"/>
      <c r="D57" s="102"/>
      <c r="E57" s="102"/>
      <c r="F57" s="102"/>
      <c r="G57" s="102"/>
      <c r="H57" s="102"/>
      <c r="I57" s="41"/>
      <c r="J57" s="41"/>
      <c r="K57" s="41"/>
      <c r="L57" s="57"/>
      <c r="M57" s="57"/>
      <c r="N57" s="62"/>
      <c r="O57" s="65" t="str">
        <f>IFERROR(LOOKUP(N57,'Data References'!$B$2:$C$7,'Data References'!$C$2:$C$7),"")</f>
        <v/>
      </c>
      <c r="P57" s="103"/>
      <c r="Q57" s="41"/>
      <c r="R57" s="42"/>
      <c r="S57" s="43"/>
    </row>
    <row r="58" spans="1:19" ht="37.5" customHeight="1" x14ac:dyDescent="0.25">
      <c r="A58" s="19"/>
      <c r="B58" s="101"/>
      <c r="C58" s="102"/>
      <c r="D58" s="102"/>
      <c r="E58" s="102"/>
      <c r="F58" s="102"/>
      <c r="G58" s="102"/>
      <c r="H58" s="102"/>
      <c r="I58" s="41"/>
      <c r="J58" s="41"/>
      <c r="K58" s="41"/>
      <c r="L58" s="57"/>
      <c r="M58" s="57"/>
      <c r="N58" s="62"/>
      <c r="O58" s="65" t="str">
        <f>IFERROR(LOOKUP(N58,'Data References'!$B$2:$C$7,'Data References'!$C$2:$C$7),"")</f>
        <v/>
      </c>
      <c r="P58" s="103"/>
      <c r="Q58" s="41"/>
      <c r="R58" s="42"/>
      <c r="S58" s="43"/>
    </row>
    <row r="59" spans="1:19" ht="37.5" customHeight="1" x14ac:dyDescent="0.25">
      <c r="A59" s="19"/>
      <c r="B59" s="101"/>
      <c r="C59" s="102"/>
      <c r="D59" s="102"/>
      <c r="E59" s="102"/>
      <c r="F59" s="102"/>
      <c r="G59" s="102"/>
      <c r="H59" s="102"/>
      <c r="I59" s="41"/>
      <c r="J59" s="41"/>
      <c r="K59" s="41"/>
      <c r="L59" s="57"/>
      <c r="M59" s="57"/>
      <c r="N59" s="62"/>
      <c r="O59" s="65" t="str">
        <f>IFERROR(LOOKUP(N59,'Data References'!$B$2:$C$7,'Data References'!$C$2:$C$7),"")</f>
        <v/>
      </c>
      <c r="P59" s="103"/>
      <c r="Q59" s="41"/>
      <c r="R59" s="42"/>
      <c r="S59" s="43"/>
    </row>
    <row r="60" spans="1:19" ht="37.5" customHeight="1" x14ac:dyDescent="0.25">
      <c r="A60" s="19"/>
      <c r="B60" s="101"/>
      <c r="C60" s="102"/>
      <c r="D60" s="102"/>
      <c r="E60" s="102"/>
      <c r="F60" s="102"/>
      <c r="G60" s="102"/>
      <c r="H60" s="102"/>
      <c r="I60" s="41"/>
      <c r="J60" s="41"/>
      <c r="K60" s="41"/>
      <c r="L60" s="57"/>
      <c r="M60" s="57"/>
      <c r="N60" s="62"/>
      <c r="O60" s="65" t="str">
        <f>IFERROR(LOOKUP(N60,'Data References'!$B$2:$C$7,'Data References'!$C$2:$C$7),"")</f>
        <v/>
      </c>
      <c r="P60" s="103"/>
      <c r="Q60" s="41"/>
      <c r="R60" s="42"/>
      <c r="S60" s="43"/>
    </row>
    <row r="61" spans="1:19" ht="37.5" customHeight="1" x14ac:dyDescent="0.25">
      <c r="A61" s="19"/>
      <c r="B61" s="101"/>
      <c r="C61" s="102"/>
      <c r="D61" s="102"/>
      <c r="E61" s="102"/>
      <c r="F61" s="102"/>
      <c r="G61" s="102"/>
      <c r="H61" s="102"/>
      <c r="I61" s="41"/>
      <c r="J61" s="41"/>
      <c r="K61" s="41"/>
      <c r="L61" s="57"/>
      <c r="M61" s="57"/>
      <c r="N61" s="62"/>
      <c r="O61" s="65" t="str">
        <f>IFERROR(LOOKUP(N61,'Data References'!$B$2:$C$7,'Data References'!$C$2:$C$7),"")</f>
        <v/>
      </c>
      <c r="P61" s="103"/>
      <c r="Q61" s="41"/>
      <c r="R61" s="42"/>
      <c r="S61" s="43"/>
    </row>
    <row r="62" spans="1:19" ht="37.5" customHeight="1" x14ac:dyDescent="0.25">
      <c r="A62" s="19"/>
      <c r="B62" s="101"/>
      <c r="C62" s="102"/>
      <c r="D62" s="102"/>
      <c r="E62" s="102"/>
      <c r="F62" s="102"/>
      <c r="G62" s="102"/>
      <c r="H62" s="102"/>
      <c r="I62" s="41"/>
      <c r="J62" s="41"/>
      <c r="K62" s="41"/>
      <c r="L62" s="57"/>
      <c r="M62" s="57"/>
      <c r="N62" s="62"/>
      <c r="O62" s="65" t="str">
        <f>IFERROR(LOOKUP(N62,'Data References'!$B$2:$C$7,'Data References'!$C$2:$C$7),"")</f>
        <v/>
      </c>
      <c r="P62" s="103"/>
      <c r="Q62" s="41"/>
      <c r="R62" s="42"/>
      <c r="S62" s="43"/>
    </row>
    <row r="63" spans="1:19" ht="37.5" customHeight="1" x14ac:dyDescent="0.25">
      <c r="A63" s="19"/>
      <c r="B63" s="101"/>
      <c r="C63" s="102"/>
      <c r="D63" s="102"/>
      <c r="E63" s="102"/>
      <c r="F63" s="102"/>
      <c r="G63" s="102"/>
      <c r="H63" s="102"/>
      <c r="I63" s="41"/>
      <c r="J63" s="41"/>
      <c r="K63" s="41"/>
      <c r="L63" s="57"/>
      <c r="M63" s="57"/>
      <c r="N63" s="62"/>
      <c r="O63" s="65" t="str">
        <f>IFERROR(LOOKUP(N63,'Data References'!$B$2:$C$7,'Data References'!$C$2:$C$7),"")</f>
        <v/>
      </c>
      <c r="P63" s="103"/>
      <c r="Q63" s="41"/>
      <c r="R63" s="42"/>
      <c r="S63" s="43"/>
    </row>
    <row r="64" spans="1:19" ht="37.5" customHeight="1" x14ac:dyDescent="0.25">
      <c r="A64" s="19"/>
      <c r="B64" s="101"/>
      <c r="C64" s="102"/>
      <c r="D64" s="102"/>
      <c r="E64" s="102"/>
      <c r="F64" s="102"/>
      <c r="G64" s="102"/>
      <c r="H64" s="102"/>
      <c r="I64" s="41"/>
      <c r="J64" s="41"/>
      <c r="K64" s="41"/>
      <c r="L64" s="57"/>
      <c r="M64" s="57"/>
      <c r="N64" s="62"/>
      <c r="O64" s="65" t="str">
        <f>IFERROR(LOOKUP(N64,'Data References'!$B$2:$C$7,'Data References'!$C$2:$C$7),"")</f>
        <v/>
      </c>
      <c r="P64" s="103"/>
      <c r="Q64" s="41"/>
      <c r="R64" s="42"/>
      <c r="S64" s="43"/>
    </row>
    <row r="65" spans="1:19" ht="37.5" customHeight="1" x14ac:dyDescent="0.25">
      <c r="A65" s="19"/>
      <c r="B65" s="101"/>
      <c r="C65" s="102"/>
      <c r="D65" s="102"/>
      <c r="E65" s="102"/>
      <c r="F65" s="102"/>
      <c r="G65" s="102"/>
      <c r="H65" s="102"/>
      <c r="I65" s="41"/>
      <c r="J65" s="41"/>
      <c r="K65" s="41"/>
      <c r="L65" s="57"/>
      <c r="M65" s="57"/>
      <c r="N65" s="62"/>
      <c r="O65" s="65" t="str">
        <f>IFERROR(LOOKUP(N65,'Data References'!$B$2:$C$7,'Data References'!$C$2:$C$7),"")</f>
        <v/>
      </c>
      <c r="P65" s="103"/>
      <c r="Q65" s="41"/>
      <c r="R65" s="42"/>
      <c r="S65" s="43"/>
    </row>
    <row r="66" spans="1:19" ht="37.5" customHeight="1" x14ac:dyDescent="0.25">
      <c r="A66" s="19"/>
      <c r="B66" s="101"/>
      <c r="C66" s="102"/>
      <c r="D66" s="102"/>
      <c r="E66" s="102"/>
      <c r="F66" s="102"/>
      <c r="G66" s="102"/>
      <c r="H66" s="102"/>
      <c r="I66" s="41"/>
      <c r="J66" s="41"/>
      <c r="K66" s="41"/>
      <c r="L66" s="57"/>
      <c r="M66" s="57"/>
      <c r="N66" s="62"/>
      <c r="O66" s="65" t="str">
        <f>IFERROR(LOOKUP(N66,'Data References'!$B$2:$C$7,'Data References'!$C$2:$C$7),"")</f>
        <v/>
      </c>
      <c r="P66" s="103"/>
      <c r="Q66" s="41"/>
      <c r="R66" s="42"/>
      <c r="S66" s="43"/>
    </row>
    <row r="67" spans="1:19" ht="37.5" customHeight="1" x14ac:dyDescent="0.25">
      <c r="A67" s="19"/>
      <c r="B67" s="101"/>
      <c r="C67" s="102"/>
      <c r="D67" s="102"/>
      <c r="E67" s="102"/>
      <c r="F67" s="102"/>
      <c r="G67" s="102"/>
      <c r="H67" s="102"/>
      <c r="I67" s="41"/>
      <c r="J67" s="41"/>
      <c r="K67" s="41"/>
      <c r="L67" s="57"/>
      <c r="M67" s="57"/>
      <c r="N67" s="62"/>
      <c r="O67" s="65" t="str">
        <f>IFERROR(LOOKUP(N67,'Data References'!$B$2:$C$7,'Data References'!$C$2:$C$7),"")</f>
        <v/>
      </c>
      <c r="P67" s="103"/>
      <c r="Q67" s="41"/>
      <c r="R67" s="42"/>
      <c r="S67" s="43"/>
    </row>
    <row r="68" spans="1:19" ht="37.5" customHeight="1" x14ac:dyDescent="0.25">
      <c r="A68" s="19"/>
      <c r="B68" s="101"/>
      <c r="C68" s="102"/>
      <c r="D68" s="102"/>
      <c r="E68" s="102"/>
      <c r="F68" s="102"/>
      <c r="G68" s="102"/>
      <c r="H68" s="102"/>
      <c r="I68" s="41"/>
      <c r="J68" s="41"/>
      <c r="K68" s="41"/>
      <c r="L68" s="57"/>
      <c r="M68" s="57"/>
      <c r="N68" s="62"/>
      <c r="O68" s="65" t="str">
        <f>IFERROR(LOOKUP(N68,'Data References'!$B$2:$C$7,'Data References'!$C$2:$C$7),"")</f>
        <v/>
      </c>
      <c r="P68" s="103"/>
      <c r="Q68" s="41"/>
      <c r="R68" s="42"/>
      <c r="S68" s="43"/>
    </row>
    <row r="69" spans="1:19" ht="37.5" customHeight="1" x14ac:dyDescent="0.25">
      <c r="A69" s="19"/>
      <c r="B69" s="101"/>
      <c r="C69" s="102"/>
      <c r="D69" s="102"/>
      <c r="E69" s="102"/>
      <c r="F69" s="102"/>
      <c r="G69" s="102"/>
      <c r="H69" s="102"/>
      <c r="I69" s="41"/>
      <c r="J69" s="41"/>
      <c r="K69" s="41"/>
      <c r="L69" s="57"/>
      <c r="M69" s="57"/>
      <c r="N69" s="62"/>
      <c r="O69" s="65" t="str">
        <f>IFERROR(LOOKUP(N69,'Data References'!$B$2:$C$7,'Data References'!$C$2:$C$7),"")</f>
        <v/>
      </c>
      <c r="P69" s="103"/>
      <c r="Q69" s="41"/>
      <c r="R69" s="42"/>
      <c r="S69" s="43"/>
    </row>
    <row r="70" spans="1:19" ht="37.5" customHeight="1" x14ac:dyDescent="0.25">
      <c r="A70" s="19"/>
      <c r="B70" s="101"/>
      <c r="C70" s="102"/>
      <c r="D70" s="102"/>
      <c r="E70" s="102"/>
      <c r="F70" s="102"/>
      <c r="G70" s="102"/>
      <c r="H70" s="102"/>
      <c r="I70" s="41"/>
      <c r="J70" s="41"/>
      <c r="K70" s="41"/>
      <c r="L70" s="57"/>
      <c r="M70" s="57"/>
      <c r="N70" s="62"/>
      <c r="O70" s="65" t="str">
        <f>IFERROR(LOOKUP(N70,'Data References'!$B$2:$C$7,'Data References'!$C$2:$C$7),"")</f>
        <v/>
      </c>
      <c r="P70" s="103"/>
      <c r="Q70" s="41"/>
      <c r="R70" s="42"/>
      <c r="S70" s="43"/>
    </row>
    <row r="71" spans="1:19" ht="37.5" customHeight="1" x14ac:dyDescent="0.25">
      <c r="A71" s="19"/>
      <c r="B71" s="101"/>
      <c r="C71" s="102"/>
      <c r="D71" s="102"/>
      <c r="E71" s="102"/>
      <c r="F71" s="102"/>
      <c r="G71" s="102"/>
      <c r="H71" s="102"/>
      <c r="I71" s="41"/>
      <c r="J71" s="41"/>
      <c r="K71" s="41"/>
      <c r="L71" s="57"/>
      <c r="M71" s="57"/>
      <c r="N71" s="62"/>
      <c r="O71" s="65" t="str">
        <f>IFERROR(LOOKUP(N71,'Data References'!$B$2:$C$7,'Data References'!$C$2:$C$7),"")</f>
        <v/>
      </c>
      <c r="P71" s="103"/>
      <c r="Q71" s="41"/>
      <c r="R71" s="42"/>
      <c r="S71" s="43"/>
    </row>
    <row r="72" spans="1:19" ht="37.5" customHeight="1" x14ac:dyDescent="0.25">
      <c r="A72" s="19"/>
      <c r="B72" s="101"/>
      <c r="C72" s="102"/>
      <c r="D72" s="102"/>
      <c r="E72" s="102"/>
      <c r="F72" s="102"/>
      <c r="G72" s="102"/>
      <c r="H72" s="102"/>
      <c r="I72" s="41"/>
      <c r="J72" s="41"/>
      <c r="K72" s="41"/>
      <c r="L72" s="57"/>
      <c r="M72" s="57"/>
      <c r="N72" s="62"/>
      <c r="O72" s="65" t="str">
        <f>IFERROR(LOOKUP(N72,'Data References'!$B$2:$C$7,'Data References'!$C$2:$C$7),"")</f>
        <v/>
      </c>
      <c r="P72" s="103"/>
      <c r="Q72" s="41"/>
      <c r="R72" s="42"/>
      <c r="S72" s="43"/>
    </row>
    <row r="73" spans="1:19" ht="37.5" customHeight="1" x14ac:dyDescent="0.25">
      <c r="A73" s="19"/>
      <c r="B73" s="101"/>
      <c r="C73" s="102"/>
      <c r="D73" s="102"/>
      <c r="E73" s="102"/>
      <c r="F73" s="102"/>
      <c r="G73" s="102"/>
      <c r="H73" s="102"/>
      <c r="I73" s="41"/>
      <c r="J73" s="41"/>
      <c r="K73" s="41"/>
      <c r="L73" s="57"/>
      <c r="M73" s="57"/>
      <c r="N73" s="62"/>
      <c r="O73" s="65" t="str">
        <f>IFERROR(LOOKUP(N73,'Data References'!$B$2:$C$7,'Data References'!$C$2:$C$7),"")</f>
        <v/>
      </c>
      <c r="P73" s="103"/>
      <c r="Q73" s="41"/>
      <c r="R73" s="42"/>
      <c r="S73" s="43"/>
    </row>
    <row r="74" spans="1:19" ht="37.5" customHeight="1" x14ac:dyDescent="0.25">
      <c r="A74" s="19"/>
      <c r="B74" s="101"/>
      <c r="C74" s="102"/>
      <c r="D74" s="102"/>
      <c r="E74" s="102"/>
      <c r="F74" s="102"/>
      <c r="G74" s="102"/>
      <c r="H74" s="102"/>
      <c r="I74" s="41"/>
      <c r="J74" s="41"/>
      <c r="K74" s="41"/>
      <c r="L74" s="57"/>
      <c r="M74" s="57"/>
      <c r="N74" s="62"/>
      <c r="O74" s="65" t="str">
        <f>IFERROR(LOOKUP(N74,'Data References'!$B$2:$C$7,'Data References'!$C$2:$C$7),"")</f>
        <v/>
      </c>
      <c r="P74" s="103"/>
      <c r="Q74" s="41"/>
      <c r="R74" s="42"/>
      <c r="S74" s="43"/>
    </row>
    <row r="75" spans="1:19" ht="37.5" customHeight="1" x14ac:dyDescent="0.25">
      <c r="A75" s="19"/>
      <c r="B75" s="101"/>
      <c r="C75" s="102"/>
      <c r="D75" s="102"/>
      <c r="E75" s="102"/>
      <c r="F75" s="102"/>
      <c r="G75" s="102"/>
      <c r="H75" s="102"/>
      <c r="I75" s="41"/>
      <c r="J75" s="41"/>
      <c r="K75" s="41"/>
      <c r="L75" s="57"/>
      <c r="M75" s="57"/>
      <c r="N75" s="62"/>
      <c r="O75" s="65" t="str">
        <f>IFERROR(LOOKUP(N75,'Data References'!$B$2:$C$7,'Data References'!$C$2:$C$7),"")</f>
        <v/>
      </c>
      <c r="P75" s="103"/>
      <c r="Q75" s="41"/>
      <c r="R75" s="42"/>
      <c r="S75" s="43"/>
    </row>
    <row r="76" spans="1:19" ht="37.5" customHeight="1" x14ac:dyDescent="0.25">
      <c r="A76" s="19"/>
      <c r="B76" s="101"/>
      <c r="C76" s="102"/>
      <c r="D76" s="102"/>
      <c r="E76" s="102"/>
      <c r="F76" s="102"/>
      <c r="G76" s="102"/>
      <c r="H76" s="102"/>
      <c r="I76" s="41"/>
      <c r="J76" s="41"/>
      <c r="K76" s="41"/>
      <c r="L76" s="57"/>
      <c r="M76" s="57"/>
      <c r="N76" s="62"/>
      <c r="O76" s="65" t="str">
        <f>IFERROR(LOOKUP(N76,'Data References'!$B$2:$C$7,'Data References'!$C$2:$C$7),"")</f>
        <v/>
      </c>
      <c r="P76" s="103"/>
      <c r="Q76" s="41"/>
      <c r="R76" s="42"/>
      <c r="S76" s="43"/>
    </row>
    <row r="77" spans="1:19" ht="37.5" customHeight="1" x14ac:dyDescent="0.25">
      <c r="A77" s="19"/>
      <c r="B77" s="101"/>
      <c r="C77" s="102"/>
      <c r="D77" s="102"/>
      <c r="E77" s="102"/>
      <c r="F77" s="102"/>
      <c r="G77" s="102"/>
      <c r="H77" s="102"/>
      <c r="I77" s="41"/>
      <c r="J77" s="41"/>
      <c r="K77" s="41"/>
      <c r="L77" s="57"/>
      <c r="M77" s="57"/>
      <c r="N77" s="62"/>
      <c r="O77" s="65" t="str">
        <f>IFERROR(LOOKUP(N77,'Data References'!$B$2:$C$7,'Data References'!$C$2:$C$7),"")</f>
        <v/>
      </c>
      <c r="P77" s="103"/>
      <c r="Q77" s="41"/>
      <c r="R77" s="42"/>
      <c r="S77" s="43"/>
    </row>
    <row r="78" spans="1:19" ht="37.5" customHeight="1" x14ac:dyDescent="0.25">
      <c r="A78" s="19"/>
      <c r="B78" s="101"/>
      <c r="C78" s="102"/>
      <c r="D78" s="102"/>
      <c r="E78" s="102"/>
      <c r="F78" s="102"/>
      <c r="G78" s="102"/>
      <c r="H78" s="102"/>
      <c r="I78" s="41"/>
      <c r="J78" s="41"/>
      <c r="K78" s="41"/>
      <c r="L78" s="57"/>
      <c r="M78" s="57"/>
      <c r="N78" s="62"/>
      <c r="O78" s="65" t="str">
        <f>IFERROR(LOOKUP(N78,'Data References'!$B$2:$C$7,'Data References'!$C$2:$C$7),"")</f>
        <v/>
      </c>
      <c r="P78" s="103"/>
      <c r="Q78" s="41"/>
      <c r="R78" s="42"/>
      <c r="S78" s="43"/>
    </row>
    <row r="79" spans="1:19" ht="37.5" customHeight="1" x14ac:dyDescent="0.25">
      <c r="A79" s="19"/>
      <c r="B79" s="101"/>
      <c r="C79" s="102"/>
      <c r="D79" s="102"/>
      <c r="E79" s="102"/>
      <c r="F79" s="102"/>
      <c r="G79" s="102"/>
      <c r="H79" s="102"/>
      <c r="I79" s="41"/>
      <c r="J79" s="41"/>
      <c r="K79" s="41"/>
      <c r="L79" s="57"/>
      <c r="M79" s="57"/>
      <c r="N79" s="62"/>
      <c r="O79" s="65" t="str">
        <f>IFERROR(LOOKUP(N79,'Data References'!$B$2:$C$7,'Data References'!$C$2:$C$7),"")</f>
        <v/>
      </c>
      <c r="P79" s="103"/>
      <c r="Q79" s="41"/>
      <c r="R79" s="42"/>
      <c r="S79" s="43"/>
    </row>
    <row r="80" spans="1:19" ht="37.5" customHeight="1" x14ac:dyDescent="0.25">
      <c r="A80" s="19"/>
      <c r="B80" s="101"/>
      <c r="C80" s="102"/>
      <c r="D80" s="102"/>
      <c r="E80" s="102"/>
      <c r="F80" s="102"/>
      <c r="G80" s="102"/>
      <c r="H80" s="102"/>
      <c r="I80" s="41"/>
      <c r="J80" s="41"/>
      <c r="K80" s="41"/>
      <c r="L80" s="57"/>
      <c r="M80" s="57"/>
      <c r="N80" s="62"/>
      <c r="O80" s="65" t="str">
        <f>IFERROR(LOOKUP(N80,'Data References'!$B$2:$C$7,'Data References'!$C$2:$C$7),"")</f>
        <v/>
      </c>
      <c r="P80" s="103"/>
      <c r="Q80" s="41"/>
      <c r="R80" s="42"/>
      <c r="S80" s="43"/>
    </row>
    <row r="81" spans="1:19" ht="37.5" customHeight="1" x14ac:dyDescent="0.25">
      <c r="A81" s="19"/>
      <c r="B81" s="101"/>
      <c r="C81" s="102"/>
      <c r="D81" s="102"/>
      <c r="E81" s="102"/>
      <c r="F81" s="102"/>
      <c r="G81" s="102"/>
      <c r="H81" s="102"/>
      <c r="I81" s="41"/>
      <c r="J81" s="41"/>
      <c r="K81" s="41"/>
      <c r="L81" s="57"/>
      <c r="M81" s="57"/>
      <c r="N81" s="62"/>
      <c r="O81" s="65" t="str">
        <f>IFERROR(LOOKUP(N81,'Data References'!$B$2:$C$7,'Data References'!$C$2:$C$7),"")</f>
        <v/>
      </c>
      <c r="P81" s="103"/>
      <c r="Q81" s="41"/>
      <c r="R81" s="42"/>
      <c r="S81" s="43"/>
    </row>
    <row r="82" spans="1:19" ht="37.5" customHeight="1" x14ac:dyDescent="0.25">
      <c r="A82" s="19"/>
      <c r="B82" s="101"/>
      <c r="C82" s="102"/>
      <c r="D82" s="102"/>
      <c r="E82" s="102"/>
      <c r="F82" s="102"/>
      <c r="G82" s="102"/>
      <c r="H82" s="102"/>
      <c r="I82" s="41"/>
      <c r="J82" s="41"/>
      <c r="K82" s="41"/>
      <c r="L82" s="57"/>
      <c r="M82" s="57"/>
      <c r="N82" s="62"/>
      <c r="O82" s="65" t="str">
        <f>IFERROR(LOOKUP(N82,'Data References'!$B$2:$C$7,'Data References'!$C$2:$C$7),"")</f>
        <v/>
      </c>
      <c r="P82" s="103"/>
      <c r="Q82" s="41"/>
      <c r="R82" s="42"/>
      <c r="S82" s="43"/>
    </row>
    <row r="83" spans="1:19" ht="37.5" customHeight="1" x14ac:dyDescent="0.25">
      <c r="A83" s="19"/>
      <c r="B83" s="101"/>
      <c r="C83" s="102"/>
      <c r="D83" s="102"/>
      <c r="E83" s="102"/>
      <c r="F83" s="102"/>
      <c r="G83" s="102"/>
      <c r="H83" s="102"/>
      <c r="I83" s="41"/>
      <c r="J83" s="41"/>
      <c r="K83" s="41"/>
      <c r="L83" s="57"/>
      <c r="M83" s="57"/>
      <c r="N83" s="62"/>
      <c r="O83" s="65" t="str">
        <f>IFERROR(LOOKUP(N83,'Data References'!$B$2:$C$7,'Data References'!$C$2:$C$7),"")</f>
        <v/>
      </c>
      <c r="P83" s="103"/>
      <c r="Q83" s="41"/>
      <c r="R83" s="42"/>
      <c r="S83" s="43"/>
    </row>
    <row r="84" spans="1:19" ht="37.5" customHeight="1" x14ac:dyDescent="0.25">
      <c r="A84" s="19"/>
      <c r="B84" s="101"/>
      <c r="C84" s="102"/>
      <c r="D84" s="102"/>
      <c r="E84" s="102"/>
      <c r="F84" s="102"/>
      <c r="G84" s="102"/>
      <c r="H84" s="102"/>
      <c r="I84" s="41"/>
      <c r="J84" s="41"/>
      <c r="K84" s="41"/>
      <c r="L84" s="57"/>
      <c r="M84" s="57"/>
      <c r="N84" s="62"/>
      <c r="O84" s="65" t="str">
        <f>IFERROR(LOOKUP(N84,'Data References'!$B$2:$C$7,'Data References'!$C$2:$C$7),"")</f>
        <v/>
      </c>
      <c r="P84" s="103"/>
      <c r="Q84" s="41"/>
      <c r="R84" s="42"/>
      <c r="S84" s="43"/>
    </row>
    <row r="85" spans="1:19" ht="37.5" customHeight="1" x14ac:dyDescent="0.25">
      <c r="A85" s="19"/>
      <c r="B85" s="101"/>
      <c r="C85" s="102"/>
      <c r="D85" s="102"/>
      <c r="E85" s="102"/>
      <c r="F85" s="102"/>
      <c r="G85" s="102"/>
      <c r="H85" s="102"/>
      <c r="I85" s="41"/>
      <c r="J85" s="41"/>
      <c r="K85" s="41"/>
      <c r="L85" s="57"/>
      <c r="M85" s="57"/>
      <c r="N85" s="62"/>
      <c r="O85" s="65" t="str">
        <f>IFERROR(LOOKUP(N85,'Data References'!$B$2:$C$7,'Data References'!$C$2:$C$7),"")</f>
        <v/>
      </c>
      <c r="P85" s="103"/>
      <c r="Q85" s="41"/>
      <c r="R85" s="42"/>
      <c r="S85" s="43"/>
    </row>
    <row r="86" spans="1:19" ht="37.5" customHeight="1" thickBot="1" x14ac:dyDescent="0.3">
      <c r="A86" s="19"/>
      <c r="B86" s="20"/>
      <c r="C86" s="104"/>
      <c r="D86" s="104"/>
      <c r="E86" s="104"/>
      <c r="F86" s="104"/>
      <c r="G86" s="104"/>
      <c r="H86" s="104"/>
      <c r="I86" s="97"/>
      <c r="J86" s="97"/>
      <c r="K86" s="97"/>
      <c r="L86" s="59"/>
      <c r="M86" s="59"/>
      <c r="N86" s="141"/>
      <c r="O86" s="88" t="str">
        <f>IFERROR(LOOKUP(N86,'Data References'!$B$2:$C$7,'Data References'!$C$2:$C$7),"")</f>
        <v/>
      </c>
      <c r="P86" s="105"/>
      <c r="Q86" s="97"/>
      <c r="R86" s="98"/>
      <c r="S86" s="99"/>
    </row>
    <row r="87" spans="1:19" ht="17.25" thickBot="1" x14ac:dyDescent="0.3">
      <c r="A87" s="19"/>
      <c r="B87" s="20"/>
      <c r="C87" s="104"/>
      <c r="D87" s="104"/>
      <c r="E87" s="104"/>
      <c r="F87" s="104"/>
      <c r="G87" s="104"/>
      <c r="H87" s="104"/>
      <c r="I87" s="97"/>
      <c r="J87" s="97"/>
      <c r="K87" s="97"/>
      <c r="L87" s="59"/>
      <c r="M87" s="59"/>
      <c r="N87" s="141"/>
      <c r="O87" s="88" t="str">
        <f>IFERROR(LOOKUP(N87,'Data References'!$B$2:$C$7,'Data References'!$C$2:$C$7),"")</f>
        <v/>
      </c>
      <c r="P87" s="105"/>
      <c r="Q87" s="97"/>
      <c r="R87" s="98"/>
      <c r="S87" s="99"/>
    </row>
    <row r="88" spans="1:19" ht="17.25" thickBot="1" x14ac:dyDescent="0.3">
      <c r="A88" s="19"/>
      <c r="B88" s="20"/>
      <c r="C88" s="104"/>
      <c r="D88" s="104"/>
      <c r="E88" s="104"/>
      <c r="F88" s="104"/>
      <c r="G88" s="104"/>
      <c r="H88" s="104"/>
      <c r="I88" s="97"/>
      <c r="J88" s="97"/>
      <c r="K88" s="97"/>
      <c r="L88" s="59"/>
      <c r="M88" s="59"/>
      <c r="N88" s="141"/>
      <c r="O88" s="88" t="str">
        <f>IFERROR(LOOKUP(N88,'Data References'!$B$2:$C$7,'Data References'!$C$2:$C$7),"")</f>
        <v/>
      </c>
      <c r="P88" s="105"/>
      <c r="Q88" s="97"/>
      <c r="R88" s="98"/>
      <c r="S88" s="99"/>
    </row>
    <row r="89" spans="1:19" ht="17.25" thickBot="1" x14ac:dyDescent="0.3">
      <c r="A89" s="19"/>
      <c r="B89" s="20"/>
      <c r="C89" s="104"/>
      <c r="D89" s="104"/>
      <c r="E89" s="104"/>
      <c r="F89" s="104"/>
      <c r="G89" s="104"/>
      <c r="H89" s="104"/>
      <c r="I89" s="97"/>
      <c r="J89" s="97"/>
      <c r="K89" s="97"/>
      <c r="L89" s="59"/>
      <c r="M89" s="59"/>
      <c r="N89" s="141"/>
      <c r="O89" s="88" t="str">
        <f>IFERROR(LOOKUP(N89,'Data References'!$B$2:$C$7,'Data References'!$C$2:$C$7),"")</f>
        <v/>
      </c>
      <c r="P89" s="105"/>
      <c r="Q89" s="97"/>
      <c r="R89" s="98"/>
      <c r="S89" s="99"/>
    </row>
    <row r="90" spans="1:19" ht="17.25" thickBot="1" x14ac:dyDescent="0.3">
      <c r="A90" s="19"/>
      <c r="B90" s="20"/>
      <c r="C90" s="104"/>
      <c r="D90" s="104"/>
      <c r="E90" s="104"/>
      <c r="F90" s="104"/>
      <c r="G90" s="104"/>
      <c r="H90" s="104"/>
      <c r="I90" s="97"/>
      <c r="J90" s="97"/>
      <c r="K90" s="97"/>
      <c r="L90" s="59"/>
      <c r="M90" s="59"/>
      <c r="N90" s="141"/>
      <c r="O90" s="88" t="str">
        <f>IFERROR(LOOKUP(N90,'Data References'!$B$2:$C$7,'Data References'!$C$2:$C$7),"")</f>
        <v/>
      </c>
      <c r="P90" s="105"/>
      <c r="Q90" s="97"/>
      <c r="R90" s="98"/>
      <c r="S90" s="99"/>
    </row>
    <row r="91" spans="1:19" ht="17.25" thickBot="1" x14ac:dyDescent="0.3">
      <c r="A91" s="19"/>
      <c r="B91" s="20"/>
      <c r="C91" s="104"/>
      <c r="D91" s="104"/>
      <c r="E91" s="104"/>
      <c r="F91" s="104"/>
      <c r="G91" s="104"/>
      <c r="H91" s="104"/>
      <c r="I91" s="97"/>
      <c r="J91" s="97"/>
      <c r="K91" s="97"/>
      <c r="L91" s="59"/>
      <c r="M91" s="59"/>
      <c r="N91" s="141"/>
      <c r="O91" s="88" t="str">
        <f>IFERROR(LOOKUP(N91,'Data References'!$B$2:$C$7,'Data References'!$C$2:$C$7),"")</f>
        <v/>
      </c>
      <c r="P91" s="105"/>
      <c r="Q91" s="97"/>
      <c r="R91" s="98"/>
      <c r="S91" s="99"/>
    </row>
    <row r="92" spans="1:19" ht="17.25" thickBot="1" x14ac:dyDescent="0.3">
      <c r="A92" s="19"/>
      <c r="B92" s="20"/>
      <c r="C92" s="104"/>
      <c r="D92" s="104"/>
      <c r="E92" s="104"/>
      <c r="F92" s="104"/>
      <c r="G92" s="104"/>
      <c r="H92" s="104"/>
      <c r="I92" s="97"/>
      <c r="J92" s="97"/>
      <c r="K92" s="97"/>
      <c r="L92" s="59"/>
      <c r="M92" s="59"/>
      <c r="N92" s="141"/>
      <c r="O92" s="88" t="str">
        <f>IFERROR(LOOKUP(N92,'Data References'!$B$2:$C$7,'Data References'!$C$2:$C$7),"")</f>
        <v/>
      </c>
      <c r="P92" s="105"/>
      <c r="Q92" s="97"/>
      <c r="R92" s="98"/>
      <c r="S92" s="99"/>
    </row>
    <row r="93" spans="1:19" ht="17.25" thickBot="1" x14ac:dyDescent="0.3">
      <c r="A93" s="19"/>
      <c r="B93" s="20"/>
      <c r="C93" s="104"/>
      <c r="D93" s="104"/>
      <c r="E93" s="104"/>
      <c r="F93" s="104"/>
      <c r="G93" s="104"/>
      <c r="H93" s="104"/>
      <c r="I93" s="97"/>
      <c r="J93" s="97"/>
      <c r="K93" s="97"/>
      <c r="L93" s="59"/>
      <c r="M93" s="59"/>
      <c r="N93" s="141"/>
      <c r="O93" s="88" t="str">
        <f>IFERROR(LOOKUP(N93,'Data References'!$B$2:$C$7,'Data References'!$C$2:$C$7),"")</f>
        <v/>
      </c>
      <c r="P93" s="105"/>
      <c r="Q93" s="97"/>
      <c r="R93" s="98"/>
      <c r="S93" s="99"/>
    </row>
    <row r="94" spans="1:19" ht="17.25" thickBot="1" x14ac:dyDescent="0.3">
      <c r="A94" s="19"/>
      <c r="B94" s="20"/>
      <c r="C94" s="104"/>
      <c r="D94" s="104"/>
      <c r="E94" s="104"/>
      <c r="F94" s="104"/>
      <c r="G94" s="104"/>
      <c r="H94" s="104"/>
      <c r="I94" s="97"/>
      <c r="J94" s="97"/>
      <c r="K94" s="97"/>
      <c r="L94" s="59"/>
      <c r="M94" s="59"/>
      <c r="N94" s="141"/>
      <c r="O94" s="88" t="str">
        <f>IFERROR(LOOKUP(N94,'Data References'!$B$2:$C$7,'Data References'!$C$2:$C$7),"")</f>
        <v/>
      </c>
      <c r="P94" s="105"/>
      <c r="Q94" s="97"/>
      <c r="R94" s="98"/>
      <c r="S94" s="99"/>
    </row>
    <row r="95" spans="1:19" ht="17.25" thickBot="1" x14ac:dyDescent="0.3">
      <c r="A95" s="19"/>
      <c r="B95" s="20"/>
      <c r="C95" s="104"/>
      <c r="D95" s="104"/>
      <c r="E95" s="104"/>
      <c r="F95" s="104"/>
      <c r="G95" s="104"/>
      <c r="H95" s="104"/>
      <c r="I95" s="97"/>
      <c r="J95" s="97"/>
      <c r="K95" s="97"/>
      <c r="L95" s="59"/>
      <c r="M95" s="59"/>
      <c r="N95" s="141"/>
      <c r="O95" s="88" t="str">
        <f>IFERROR(LOOKUP(N95,'Data References'!$B$2:$C$7,'Data References'!$C$2:$C$7),"")</f>
        <v/>
      </c>
      <c r="P95" s="105"/>
      <c r="Q95" s="97"/>
      <c r="R95" s="98"/>
      <c r="S95" s="99"/>
    </row>
    <row r="96" spans="1:19" ht="17.25" thickBot="1" x14ac:dyDescent="0.3">
      <c r="A96" s="19"/>
      <c r="B96" s="20"/>
      <c r="C96" s="104"/>
      <c r="D96" s="104"/>
      <c r="E96" s="104"/>
      <c r="F96" s="104"/>
      <c r="G96" s="104"/>
      <c r="H96" s="104"/>
      <c r="I96" s="97"/>
      <c r="J96" s="97"/>
      <c r="K96" s="97"/>
      <c r="L96" s="59"/>
      <c r="M96" s="59"/>
      <c r="N96" s="141"/>
      <c r="O96" s="88" t="str">
        <f>IFERROR(LOOKUP(N96,'Data References'!$B$2:$C$7,'Data References'!$C$2:$C$7),"")</f>
        <v/>
      </c>
      <c r="P96" s="105"/>
      <c r="Q96" s="97"/>
      <c r="R96" s="98"/>
      <c r="S96" s="99"/>
    </row>
    <row r="97" spans="1:19" ht="17.25" thickBot="1" x14ac:dyDescent="0.3">
      <c r="A97" s="19"/>
      <c r="B97" s="20"/>
      <c r="C97" s="104"/>
      <c r="D97" s="104"/>
      <c r="E97" s="104"/>
      <c r="F97" s="104"/>
      <c r="G97" s="104"/>
      <c r="H97" s="104"/>
      <c r="I97" s="97"/>
      <c r="J97" s="97"/>
      <c r="K97" s="97"/>
      <c r="L97" s="59"/>
      <c r="M97" s="59"/>
      <c r="N97" s="141"/>
      <c r="O97" s="88" t="str">
        <f>IFERROR(LOOKUP(N97,'Data References'!$B$2:$C$7,'Data References'!$C$2:$C$7),"")</f>
        <v/>
      </c>
      <c r="P97" s="105"/>
      <c r="Q97" s="97"/>
      <c r="R97" s="98"/>
      <c r="S97" s="99"/>
    </row>
    <row r="98" spans="1:19" ht="17.25" thickBot="1" x14ac:dyDescent="0.3">
      <c r="A98" s="19"/>
      <c r="B98" s="20"/>
      <c r="C98" s="104"/>
      <c r="D98" s="104"/>
      <c r="E98" s="104"/>
      <c r="F98" s="104"/>
      <c r="G98" s="104"/>
      <c r="H98" s="104"/>
      <c r="I98" s="97"/>
      <c r="J98" s="97"/>
      <c r="K98" s="97"/>
      <c r="L98" s="59"/>
      <c r="M98" s="59"/>
      <c r="N98" s="141"/>
      <c r="O98" s="88" t="str">
        <f>IFERROR(LOOKUP(N98,'Data References'!$B$2:$C$7,'Data References'!$C$2:$C$7),"")</f>
        <v/>
      </c>
      <c r="P98" s="105"/>
      <c r="Q98" s="97"/>
      <c r="R98" s="98"/>
      <c r="S98" s="99"/>
    </row>
    <row r="99" spans="1:19" ht="17.25" thickBot="1" x14ac:dyDescent="0.3">
      <c r="A99" s="19"/>
      <c r="B99" s="20"/>
      <c r="C99" s="104"/>
      <c r="D99" s="104"/>
      <c r="E99" s="104"/>
      <c r="F99" s="104"/>
      <c r="G99" s="104"/>
      <c r="H99" s="104"/>
      <c r="I99" s="97"/>
      <c r="J99" s="97"/>
      <c r="K99" s="97"/>
      <c r="L99" s="59"/>
      <c r="M99" s="59"/>
      <c r="N99" s="141"/>
      <c r="O99" s="88" t="str">
        <f>IFERROR(LOOKUP(N99,'Data References'!$B$2:$C$7,'Data References'!$C$2:$C$7),"")</f>
        <v/>
      </c>
      <c r="P99" s="105"/>
      <c r="Q99" s="97"/>
      <c r="R99" s="98"/>
      <c r="S99" s="99"/>
    </row>
    <row r="100" spans="1:19" ht="17.25" thickBot="1" x14ac:dyDescent="0.3">
      <c r="A100" s="19"/>
      <c r="B100" s="20"/>
      <c r="C100" s="104"/>
      <c r="D100" s="104"/>
      <c r="E100" s="104"/>
      <c r="F100" s="104"/>
      <c r="G100" s="104"/>
      <c r="H100" s="104"/>
      <c r="I100" s="97"/>
      <c r="J100" s="97"/>
      <c r="K100" s="97"/>
      <c r="L100" s="59"/>
      <c r="M100" s="59"/>
      <c r="N100" s="141"/>
      <c r="O100" s="88" t="str">
        <f>IFERROR(LOOKUP(N100,'Data References'!$B$2:$C$7,'Data References'!$C$2:$C$7),"")</f>
        <v/>
      </c>
      <c r="P100" s="105"/>
      <c r="Q100" s="97"/>
      <c r="R100" s="98"/>
      <c r="S100" s="99"/>
    </row>
    <row r="101" spans="1:19" ht="17.25" thickBot="1" x14ac:dyDescent="0.3">
      <c r="A101" s="19"/>
      <c r="B101" s="20"/>
      <c r="C101" s="104"/>
      <c r="D101" s="104"/>
      <c r="E101" s="104"/>
      <c r="F101" s="104"/>
      <c r="G101" s="104"/>
      <c r="H101" s="104"/>
      <c r="I101" s="97"/>
      <c r="J101" s="97"/>
      <c r="K101" s="97"/>
      <c r="L101" s="59"/>
      <c r="M101" s="59"/>
      <c r="N101" s="141"/>
      <c r="O101" s="88" t="str">
        <f>IFERROR(LOOKUP(N101,'Data References'!$B$2:$C$7,'Data References'!$C$2:$C$7),"")</f>
        <v/>
      </c>
      <c r="P101" s="105"/>
      <c r="Q101" s="97"/>
      <c r="R101" s="98"/>
      <c r="S101" s="99"/>
    </row>
    <row r="102" spans="1:19" ht="17.25" thickBot="1" x14ac:dyDescent="0.3">
      <c r="A102" s="19"/>
      <c r="B102" s="20"/>
      <c r="C102" s="104"/>
      <c r="D102" s="104"/>
      <c r="E102" s="104"/>
      <c r="F102" s="104"/>
      <c r="G102" s="104"/>
      <c r="H102" s="104"/>
      <c r="I102" s="97"/>
      <c r="J102" s="97"/>
      <c r="K102" s="97"/>
      <c r="L102" s="59"/>
      <c r="M102" s="59"/>
      <c r="N102" s="141"/>
      <c r="O102" s="88" t="str">
        <f>IFERROR(LOOKUP(N102,'Data References'!$B$2:$C$7,'Data References'!$C$2:$C$7),"")</f>
        <v/>
      </c>
      <c r="P102" s="105"/>
      <c r="Q102" s="97"/>
      <c r="R102" s="98"/>
      <c r="S102" s="99"/>
    </row>
    <row r="103" spans="1:19" ht="17.25" thickBot="1" x14ac:dyDescent="0.3">
      <c r="A103" s="19"/>
      <c r="B103" s="20"/>
      <c r="C103" s="104"/>
      <c r="D103" s="104"/>
      <c r="E103" s="104"/>
      <c r="F103" s="104"/>
      <c r="G103" s="104"/>
      <c r="H103" s="104"/>
      <c r="I103" s="97"/>
      <c r="J103" s="97"/>
      <c r="K103" s="97"/>
      <c r="L103" s="59"/>
      <c r="M103" s="59"/>
      <c r="N103" s="141"/>
      <c r="O103" s="88" t="str">
        <f>IFERROR(LOOKUP(N103,'Data References'!$B$2:$C$7,'Data References'!$C$2:$C$7),"")</f>
        <v/>
      </c>
      <c r="P103" s="105"/>
      <c r="Q103" s="97"/>
      <c r="R103" s="98"/>
      <c r="S103" s="99"/>
    </row>
    <row r="104" spans="1:19" ht="17.25" thickBot="1" x14ac:dyDescent="0.3">
      <c r="A104" s="19"/>
      <c r="B104" s="20"/>
      <c r="C104" s="104"/>
      <c r="D104" s="104"/>
      <c r="E104" s="104"/>
      <c r="F104" s="104"/>
      <c r="G104" s="104"/>
      <c r="H104" s="104"/>
      <c r="I104" s="97"/>
      <c r="J104" s="97"/>
      <c r="K104" s="97"/>
      <c r="L104" s="59"/>
      <c r="M104" s="59"/>
      <c r="N104" s="141"/>
      <c r="O104" s="88" t="str">
        <f>IFERROR(LOOKUP(N104,'Data References'!$B$2:$C$7,'Data References'!$C$2:$C$7),"")</f>
        <v/>
      </c>
      <c r="P104" s="105"/>
      <c r="Q104" s="97"/>
      <c r="R104" s="98"/>
      <c r="S104" s="99"/>
    </row>
    <row r="105" spans="1:19" ht="17.25" thickBot="1" x14ac:dyDescent="0.3">
      <c r="A105" s="19"/>
      <c r="B105" s="20"/>
      <c r="C105" s="104"/>
      <c r="D105" s="104"/>
      <c r="E105" s="104"/>
      <c r="F105" s="104"/>
      <c r="G105" s="104"/>
      <c r="H105" s="104"/>
      <c r="I105" s="97"/>
      <c r="J105" s="97"/>
      <c r="K105" s="97"/>
      <c r="L105" s="59"/>
      <c r="M105" s="59"/>
      <c r="N105" s="141"/>
      <c r="O105" s="88" t="str">
        <f>IFERROR(LOOKUP(N105,'Data References'!$B$2:$C$7,'Data References'!$C$2:$C$7),"")</f>
        <v/>
      </c>
      <c r="P105" s="105"/>
      <c r="Q105" s="97"/>
      <c r="R105" s="98"/>
      <c r="S105" s="99"/>
    </row>
    <row r="106" spans="1:19" ht="17.25" thickBot="1" x14ac:dyDescent="0.3">
      <c r="A106" s="19"/>
      <c r="B106" s="20"/>
      <c r="C106" s="104"/>
      <c r="D106" s="104"/>
      <c r="E106" s="104"/>
      <c r="F106" s="104"/>
      <c r="G106" s="104"/>
      <c r="H106" s="104"/>
      <c r="I106" s="97"/>
      <c r="J106" s="97"/>
      <c r="K106" s="97"/>
      <c r="L106" s="59"/>
      <c r="M106" s="59"/>
      <c r="N106" s="141"/>
      <c r="O106" s="88" t="str">
        <f>IFERROR(LOOKUP(N106,'Data References'!$B$2:$C$7,'Data References'!$C$2:$C$7),"")</f>
        <v/>
      </c>
      <c r="P106" s="105"/>
      <c r="Q106" s="97"/>
      <c r="R106" s="98"/>
      <c r="S106" s="99"/>
    </row>
    <row r="107" spans="1:19" ht="17.25" thickBot="1" x14ac:dyDescent="0.3">
      <c r="A107" s="19"/>
      <c r="B107" s="20"/>
      <c r="C107" s="104"/>
      <c r="D107" s="104"/>
      <c r="E107" s="104"/>
      <c r="F107" s="104"/>
      <c r="G107" s="104"/>
      <c r="H107" s="104"/>
      <c r="I107" s="97"/>
      <c r="J107" s="97"/>
      <c r="K107" s="97"/>
      <c r="L107" s="59"/>
      <c r="M107" s="59"/>
      <c r="N107" s="141"/>
      <c r="O107" s="88" t="str">
        <f>IFERROR(LOOKUP(N107,'Data References'!$B$2:$C$7,'Data References'!$C$2:$C$7),"")</f>
        <v/>
      </c>
      <c r="P107" s="105"/>
      <c r="Q107" s="97"/>
      <c r="R107" s="98"/>
      <c r="S107" s="99"/>
    </row>
    <row r="108" spans="1:19" ht="17.25" thickBot="1" x14ac:dyDescent="0.3">
      <c r="A108" s="19"/>
      <c r="B108" s="20"/>
      <c r="C108" s="104"/>
      <c r="D108" s="104"/>
      <c r="E108" s="104"/>
      <c r="F108" s="104"/>
      <c r="G108" s="104"/>
      <c r="H108" s="104"/>
      <c r="I108" s="97"/>
      <c r="J108" s="97"/>
      <c r="K108" s="97"/>
      <c r="L108" s="59"/>
      <c r="M108" s="59"/>
      <c r="N108" s="141"/>
      <c r="O108" s="88" t="str">
        <f>IFERROR(LOOKUP(N108,'Data References'!$B$2:$C$7,'Data References'!$C$2:$C$7),"")</f>
        <v/>
      </c>
      <c r="P108" s="105"/>
      <c r="Q108" s="97"/>
      <c r="R108" s="98"/>
      <c r="S108" s="99"/>
    </row>
    <row r="109" spans="1:19" ht="17.25" thickBot="1" x14ac:dyDescent="0.3">
      <c r="A109" s="19"/>
      <c r="B109" s="20"/>
      <c r="C109" s="104"/>
      <c r="D109" s="104"/>
      <c r="E109" s="104"/>
      <c r="F109" s="104"/>
      <c r="G109" s="104"/>
      <c r="H109" s="104"/>
      <c r="I109" s="97"/>
      <c r="J109" s="97"/>
      <c r="K109" s="97"/>
      <c r="L109" s="59"/>
      <c r="M109" s="59"/>
      <c r="N109" s="141"/>
      <c r="O109" s="88" t="str">
        <f>IFERROR(LOOKUP(N109,'Data References'!$B$2:$C$7,'Data References'!$C$2:$C$7),"")</f>
        <v/>
      </c>
      <c r="P109" s="105"/>
      <c r="Q109" s="97"/>
      <c r="R109" s="98"/>
      <c r="S109" s="99"/>
    </row>
    <row r="110" spans="1:19" ht="17.25" thickBot="1" x14ac:dyDescent="0.3">
      <c r="A110" s="19"/>
      <c r="B110" s="20"/>
      <c r="C110" s="104"/>
      <c r="D110" s="104"/>
      <c r="E110" s="104"/>
      <c r="F110" s="104"/>
      <c r="G110" s="104"/>
      <c r="H110" s="104"/>
      <c r="I110" s="97"/>
      <c r="J110" s="97"/>
      <c r="K110" s="97"/>
      <c r="L110" s="59"/>
      <c r="M110" s="59"/>
      <c r="N110" s="141"/>
      <c r="O110" s="88" t="str">
        <f>IFERROR(LOOKUP(N110,'Data References'!$B$2:$C$7,'Data References'!$C$2:$C$7),"")</f>
        <v/>
      </c>
      <c r="P110" s="105"/>
      <c r="Q110" s="97"/>
      <c r="R110" s="98"/>
      <c r="S110" s="99"/>
    </row>
    <row r="111" spans="1:19" ht="17.25" thickBot="1" x14ac:dyDescent="0.3">
      <c r="A111" s="19"/>
      <c r="B111" s="20"/>
      <c r="C111" s="104"/>
      <c r="D111" s="104"/>
      <c r="E111" s="104"/>
      <c r="F111" s="104"/>
      <c r="G111" s="104"/>
      <c r="H111" s="104"/>
      <c r="I111" s="97"/>
      <c r="J111" s="97"/>
      <c r="K111" s="97"/>
      <c r="L111" s="59"/>
      <c r="M111" s="59"/>
      <c r="N111" s="141"/>
      <c r="O111" s="88" t="str">
        <f>IFERROR(LOOKUP(N111,'Data References'!$B$2:$C$7,'Data References'!$C$2:$C$7),"")</f>
        <v/>
      </c>
      <c r="P111" s="105"/>
      <c r="Q111" s="97"/>
      <c r="R111" s="98"/>
      <c r="S111" s="99"/>
    </row>
    <row r="112" spans="1:19" ht="17.25" thickBot="1" x14ac:dyDescent="0.3">
      <c r="A112" s="19"/>
      <c r="B112" s="20"/>
      <c r="C112" s="104"/>
      <c r="D112" s="104"/>
      <c r="E112" s="104"/>
      <c r="F112" s="104"/>
      <c r="G112" s="104"/>
      <c r="H112" s="104"/>
      <c r="I112" s="97"/>
      <c r="J112" s="97"/>
      <c r="K112" s="97"/>
      <c r="L112" s="59"/>
      <c r="M112" s="59"/>
      <c r="N112" s="141"/>
      <c r="O112" s="88" t="str">
        <f>IFERROR(LOOKUP(N112,'Data References'!$B$2:$C$7,'Data References'!$C$2:$C$7),"")</f>
        <v/>
      </c>
      <c r="P112" s="105"/>
      <c r="Q112" s="97"/>
      <c r="R112" s="98"/>
      <c r="S112" s="99"/>
    </row>
    <row r="113" spans="1:19" ht="17.25" thickBot="1" x14ac:dyDescent="0.3">
      <c r="A113" s="19"/>
      <c r="B113" s="20"/>
      <c r="C113" s="104"/>
      <c r="D113" s="104"/>
      <c r="E113" s="104"/>
      <c r="F113" s="104"/>
      <c r="G113" s="104"/>
      <c r="H113" s="104"/>
      <c r="I113" s="97"/>
      <c r="J113" s="97"/>
      <c r="K113" s="97"/>
      <c r="L113" s="59"/>
      <c r="M113" s="59"/>
      <c r="N113" s="141"/>
      <c r="O113" s="88" t="str">
        <f>IFERROR(LOOKUP(N113,'Data References'!$B$2:$C$7,'Data References'!$C$2:$C$7),"")</f>
        <v/>
      </c>
      <c r="P113" s="105"/>
      <c r="Q113" s="97"/>
      <c r="R113" s="98"/>
      <c r="S113" s="99"/>
    </row>
    <row r="114" spans="1:19" ht="17.25" thickBot="1" x14ac:dyDescent="0.3">
      <c r="A114" s="19"/>
      <c r="B114" s="20"/>
      <c r="C114" s="104"/>
      <c r="D114" s="104"/>
      <c r="E114" s="104"/>
      <c r="F114" s="104"/>
      <c r="G114" s="104"/>
      <c r="H114" s="104"/>
      <c r="I114" s="97"/>
      <c r="J114" s="97"/>
      <c r="K114" s="97"/>
      <c r="L114" s="59"/>
      <c r="M114" s="59"/>
      <c r="N114" s="141"/>
      <c r="O114" s="88" t="str">
        <f>IFERROR(LOOKUP(N114,'Data References'!$B$2:$C$7,'Data References'!$C$2:$C$7),"")</f>
        <v/>
      </c>
      <c r="P114" s="105"/>
      <c r="Q114" s="97"/>
      <c r="R114" s="98"/>
      <c r="S114" s="99"/>
    </row>
    <row r="115" spans="1:19" ht="17.25" thickBot="1" x14ac:dyDescent="0.3">
      <c r="A115" s="19"/>
      <c r="B115" s="20"/>
      <c r="C115" s="104"/>
      <c r="D115" s="104"/>
      <c r="E115" s="104"/>
      <c r="F115" s="104"/>
      <c r="G115" s="104"/>
      <c r="H115" s="104"/>
      <c r="I115" s="97"/>
      <c r="J115" s="97"/>
      <c r="K115" s="97"/>
      <c r="L115" s="59"/>
      <c r="M115" s="59"/>
      <c r="N115" s="141"/>
      <c r="O115" s="88" t="str">
        <f>IFERROR(LOOKUP(N115,'Data References'!$B$2:$C$7,'Data References'!$C$2:$C$7),"")</f>
        <v/>
      </c>
      <c r="P115" s="105"/>
      <c r="Q115" s="97"/>
      <c r="R115" s="98"/>
      <c r="S115" s="99"/>
    </row>
    <row r="116" spans="1:19" ht="17.25" thickBot="1" x14ac:dyDescent="0.3">
      <c r="A116" s="19"/>
      <c r="B116" s="20"/>
      <c r="C116" s="104"/>
      <c r="D116" s="104"/>
      <c r="E116" s="104"/>
      <c r="F116" s="104"/>
      <c r="G116" s="104"/>
      <c r="H116" s="104"/>
      <c r="I116" s="97"/>
      <c r="J116" s="97"/>
      <c r="K116" s="97"/>
      <c r="L116" s="59"/>
      <c r="M116" s="59"/>
      <c r="N116" s="141"/>
      <c r="O116" s="88" t="str">
        <f>IFERROR(LOOKUP(N116,'Data References'!$B$2:$C$7,'Data References'!$C$2:$C$7),"")</f>
        <v/>
      </c>
      <c r="P116" s="105"/>
      <c r="Q116" s="97"/>
      <c r="R116" s="98"/>
      <c r="S116" s="99"/>
    </row>
    <row r="117" spans="1:19" ht="17.25" thickBot="1" x14ac:dyDescent="0.3">
      <c r="A117" s="19"/>
      <c r="B117" s="20"/>
      <c r="C117" s="104"/>
      <c r="D117" s="104"/>
      <c r="E117" s="104"/>
      <c r="F117" s="104"/>
      <c r="G117" s="104"/>
      <c r="H117" s="104"/>
      <c r="I117" s="97"/>
      <c r="J117" s="97"/>
      <c r="K117" s="97"/>
      <c r="L117" s="59"/>
      <c r="M117" s="59"/>
      <c r="N117" s="141"/>
      <c r="O117" s="88" t="str">
        <f>IFERROR(LOOKUP(N117,'Data References'!$B$2:$C$7,'Data References'!$C$2:$C$7),"")</f>
        <v/>
      </c>
      <c r="P117" s="105"/>
      <c r="Q117" s="97"/>
      <c r="R117" s="98"/>
      <c r="S117" s="99"/>
    </row>
    <row r="118" spans="1:19" ht="17.25" thickBot="1" x14ac:dyDescent="0.3">
      <c r="A118" s="19"/>
      <c r="B118" s="20"/>
      <c r="C118" s="104"/>
      <c r="D118" s="104"/>
      <c r="E118" s="104"/>
      <c r="F118" s="104"/>
      <c r="G118" s="104"/>
      <c r="H118" s="104"/>
      <c r="I118" s="97"/>
      <c r="J118" s="97"/>
      <c r="K118" s="97"/>
      <c r="L118" s="59"/>
      <c r="M118" s="59"/>
      <c r="N118" s="141"/>
      <c r="O118" s="88" t="str">
        <f>IFERROR(LOOKUP(N118,'Data References'!$B$2:$C$7,'Data References'!$C$2:$C$7),"")</f>
        <v/>
      </c>
      <c r="P118" s="105"/>
      <c r="Q118" s="97"/>
      <c r="R118" s="98"/>
      <c r="S118" s="99"/>
    </row>
    <row r="119" spans="1:19" ht="17.25" thickBot="1" x14ac:dyDescent="0.3">
      <c r="A119" s="19"/>
      <c r="B119" s="20"/>
      <c r="C119" s="104"/>
      <c r="D119" s="104"/>
      <c r="E119" s="104"/>
      <c r="F119" s="104"/>
      <c r="G119" s="104"/>
      <c r="H119" s="104"/>
      <c r="I119" s="97"/>
      <c r="J119" s="97"/>
      <c r="K119" s="97"/>
      <c r="L119" s="59"/>
      <c r="M119" s="59"/>
      <c r="N119" s="141"/>
      <c r="O119" s="88" t="str">
        <f>IFERROR(LOOKUP(N119,'Data References'!$B$2:$C$7,'Data References'!$C$2:$C$7),"")</f>
        <v/>
      </c>
      <c r="P119" s="105"/>
      <c r="Q119" s="97"/>
      <c r="R119" s="98"/>
      <c r="S119" s="99"/>
    </row>
    <row r="120" spans="1:19" ht="17.25" thickBot="1" x14ac:dyDescent="0.3">
      <c r="A120" s="19"/>
      <c r="B120" s="20"/>
      <c r="C120" s="104"/>
      <c r="D120" s="104"/>
      <c r="E120" s="104"/>
      <c r="F120" s="104"/>
      <c r="G120" s="104"/>
      <c r="H120" s="104"/>
      <c r="I120" s="97"/>
      <c r="J120" s="97"/>
      <c r="K120" s="97"/>
      <c r="L120" s="59"/>
      <c r="M120" s="59"/>
      <c r="N120" s="141"/>
      <c r="O120" s="88" t="str">
        <f>IFERROR(LOOKUP(N120,'Data References'!$B$2:$C$7,'Data References'!$C$2:$C$7),"")</f>
        <v/>
      </c>
      <c r="P120" s="105"/>
      <c r="Q120" s="97"/>
      <c r="R120" s="98"/>
      <c r="S120" s="99"/>
    </row>
    <row r="121" spans="1:19" ht="17.25" thickBot="1" x14ac:dyDescent="0.3">
      <c r="A121" s="19"/>
      <c r="B121" s="20"/>
      <c r="C121" s="104"/>
      <c r="D121" s="104"/>
      <c r="E121" s="104"/>
      <c r="F121" s="104"/>
      <c r="G121" s="104"/>
      <c r="H121" s="104"/>
      <c r="I121" s="97"/>
      <c r="J121" s="97"/>
      <c r="K121" s="97"/>
      <c r="L121" s="59"/>
      <c r="M121" s="59"/>
      <c r="N121" s="141"/>
      <c r="O121" s="88" t="str">
        <f>IFERROR(LOOKUP(N121,'Data References'!$B$2:$C$7,'Data References'!$C$2:$C$7),"")</f>
        <v/>
      </c>
      <c r="P121" s="105"/>
      <c r="Q121" s="97"/>
      <c r="R121" s="98"/>
      <c r="S121" s="99"/>
    </row>
    <row r="122" spans="1:19" ht="17.25" thickBot="1" x14ac:dyDescent="0.3">
      <c r="A122" s="19"/>
      <c r="B122" s="20"/>
      <c r="C122" s="104"/>
      <c r="D122" s="104"/>
      <c r="E122" s="104"/>
      <c r="F122" s="104"/>
      <c r="G122" s="104"/>
      <c r="H122" s="104"/>
      <c r="I122" s="97"/>
      <c r="J122" s="97"/>
      <c r="K122" s="97"/>
      <c r="L122" s="59"/>
      <c r="M122" s="59"/>
      <c r="N122" s="141"/>
      <c r="O122" s="88" t="str">
        <f>IFERROR(LOOKUP(N122,'Data References'!$B$2:$C$7,'Data References'!$C$2:$C$7),"")</f>
        <v/>
      </c>
      <c r="P122" s="105"/>
      <c r="Q122" s="97"/>
      <c r="R122" s="98"/>
      <c r="S122" s="99"/>
    </row>
    <row r="123" spans="1:19" ht="17.25" thickBot="1" x14ac:dyDescent="0.3">
      <c r="A123" s="19"/>
      <c r="B123" s="20"/>
      <c r="C123" s="104"/>
      <c r="D123" s="104"/>
      <c r="E123" s="104"/>
      <c r="F123" s="104"/>
      <c r="G123" s="104"/>
      <c r="H123" s="104"/>
      <c r="I123" s="97"/>
      <c r="J123" s="97"/>
      <c r="K123" s="97"/>
      <c r="L123" s="59"/>
      <c r="M123" s="59"/>
      <c r="N123" s="141"/>
      <c r="O123" s="88" t="str">
        <f>IFERROR(LOOKUP(N123,'Data References'!$B$2:$C$7,'Data References'!$C$2:$C$7),"")</f>
        <v/>
      </c>
      <c r="P123" s="105"/>
      <c r="Q123" s="97"/>
      <c r="R123" s="98"/>
      <c r="S123" s="99"/>
    </row>
    <row r="124" spans="1:19" ht="17.25" thickBot="1" x14ac:dyDescent="0.3">
      <c r="A124" s="19"/>
      <c r="B124" s="20"/>
      <c r="C124" s="104"/>
      <c r="D124" s="104"/>
      <c r="E124" s="104"/>
      <c r="F124" s="104"/>
      <c r="G124" s="104"/>
      <c r="H124" s="104"/>
      <c r="I124" s="97"/>
      <c r="J124" s="97"/>
      <c r="K124" s="97"/>
      <c r="L124" s="59"/>
      <c r="M124" s="59"/>
      <c r="N124" s="141"/>
      <c r="O124" s="88" t="str">
        <f>IFERROR(LOOKUP(N124,'Data References'!$B$2:$C$7,'Data References'!$C$2:$C$7),"")</f>
        <v/>
      </c>
      <c r="P124" s="105"/>
      <c r="Q124" s="97"/>
      <c r="R124" s="98"/>
      <c r="S124" s="99"/>
    </row>
    <row r="125" spans="1:19" ht="17.25" thickBot="1" x14ac:dyDescent="0.3">
      <c r="A125" s="19"/>
      <c r="B125" s="20"/>
      <c r="C125" s="104"/>
      <c r="D125" s="104"/>
      <c r="E125" s="104"/>
      <c r="F125" s="104"/>
      <c r="G125" s="104"/>
      <c r="H125" s="104"/>
      <c r="I125" s="97"/>
      <c r="J125" s="97"/>
      <c r="K125" s="97"/>
      <c r="L125" s="59"/>
      <c r="M125" s="59"/>
      <c r="N125" s="141"/>
      <c r="O125" s="88" t="str">
        <f>IFERROR(LOOKUP(N125,'Data References'!$B$2:$C$7,'Data References'!$C$2:$C$7),"")</f>
        <v/>
      </c>
      <c r="P125" s="105"/>
      <c r="Q125" s="97"/>
      <c r="R125" s="98"/>
      <c r="S125" s="99"/>
    </row>
    <row r="126" spans="1:19" ht="17.25" thickBot="1" x14ac:dyDescent="0.3">
      <c r="A126" s="19"/>
      <c r="B126" s="20"/>
      <c r="C126" s="104"/>
      <c r="D126" s="104"/>
      <c r="E126" s="104"/>
      <c r="F126" s="104"/>
      <c r="G126" s="104"/>
      <c r="H126" s="104"/>
      <c r="I126" s="97"/>
      <c r="J126" s="97"/>
      <c r="K126" s="97"/>
      <c r="L126" s="59"/>
      <c r="M126" s="59"/>
      <c r="N126" s="141"/>
      <c r="O126" s="88" t="str">
        <f>IFERROR(LOOKUP(N126,'Data References'!$B$2:$C$7,'Data References'!$C$2:$C$7),"")</f>
        <v/>
      </c>
      <c r="P126" s="105"/>
      <c r="Q126" s="97"/>
      <c r="R126" s="98"/>
      <c r="S126" s="99"/>
    </row>
    <row r="127" spans="1:19" ht="17.25" thickBot="1" x14ac:dyDescent="0.3">
      <c r="A127" s="19"/>
      <c r="B127" s="20"/>
      <c r="C127" s="104"/>
      <c r="D127" s="104"/>
      <c r="E127" s="104"/>
      <c r="F127" s="104"/>
      <c r="G127" s="104"/>
      <c r="H127" s="104"/>
      <c r="I127" s="97"/>
      <c r="J127" s="97"/>
      <c r="K127" s="97"/>
      <c r="L127" s="59"/>
      <c r="M127" s="59"/>
      <c r="N127" s="141"/>
      <c r="O127" s="88" t="str">
        <f>IFERROR(LOOKUP(N127,'Data References'!$B$2:$C$7,'Data References'!$C$2:$C$7),"")</f>
        <v/>
      </c>
      <c r="P127" s="105"/>
      <c r="Q127" s="97"/>
      <c r="R127" s="98"/>
      <c r="S127" s="99"/>
    </row>
    <row r="128" spans="1:19" ht="17.25" thickBot="1" x14ac:dyDescent="0.3">
      <c r="A128" s="19"/>
      <c r="B128" s="20"/>
      <c r="C128" s="104"/>
      <c r="D128" s="104"/>
      <c r="E128" s="104"/>
      <c r="F128" s="104"/>
      <c r="G128" s="104"/>
      <c r="H128" s="104"/>
      <c r="I128" s="97"/>
      <c r="J128" s="97"/>
      <c r="K128" s="97"/>
      <c r="L128" s="59"/>
      <c r="M128" s="59"/>
      <c r="N128" s="141"/>
      <c r="O128" s="88" t="str">
        <f>IFERROR(LOOKUP(N128,'Data References'!$B$2:$C$7,'Data References'!$C$2:$C$7),"")</f>
        <v/>
      </c>
      <c r="P128" s="105"/>
      <c r="Q128" s="97"/>
      <c r="R128" s="98"/>
      <c r="S128" s="99"/>
    </row>
    <row r="129" spans="1:19" ht="17.25" thickBot="1" x14ac:dyDescent="0.3">
      <c r="A129" s="19"/>
      <c r="B129" s="20"/>
      <c r="C129" s="104"/>
      <c r="D129" s="104"/>
      <c r="E129" s="104"/>
      <c r="F129" s="104"/>
      <c r="G129" s="104"/>
      <c r="H129" s="104"/>
      <c r="I129" s="97"/>
      <c r="J129" s="97"/>
      <c r="K129" s="97"/>
      <c r="L129" s="59"/>
      <c r="M129" s="59"/>
      <c r="N129" s="141"/>
      <c r="O129" s="88" t="str">
        <f>IFERROR(LOOKUP(N129,'Data References'!$B$2:$C$7,'Data References'!$C$2:$C$7),"")</f>
        <v/>
      </c>
      <c r="P129" s="105"/>
      <c r="Q129" s="97"/>
      <c r="R129" s="98"/>
      <c r="S129" s="99"/>
    </row>
    <row r="130" spans="1:19" ht="17.25" thickBot="1" x14ac:dyDescent="0.3">
      <c r="A130" s="19"/>
      <c r="B130" s="20"/>
      <c r="C130" s="104"/>
      <c r="D130" s="104"/>
      <c r="E130" s="104"/>
      <c r="F130" s="104"/>
      <c r="G130" s="104"/>
      <c r="H130" s="104"/>
      <c r="I130" s="97"/>
      <c r="J130" s="97"/>
      <c r="K130" s="97"/>
      <c r="L130" s="59"/>
      <c r="M130" s="59"/>
      <c r="N130" s="141"/>
      <c r="O130" s="88" t="str">
        <f>IFERROR(LOOKUP(N130,'Data References'!$B$2:$C$7,'Data References'!$C$2:$C$7),"")</f>
        <v/>
      </c>
      <c r="P130" s="105"/>
      <c r="Q130" s="97"/>
      <c r="R130" s="98"/>
      <c r="S130" s="99"/>
    </row>
    <row r="131" spans="1:19" ht="17.25" thickBot="1" x14ac:dyDescent="0.3">
      <c r="A131" s="19"/>
      <c r="B131" s="20"/>
      <c r="C131" s="104"/>
      <c r="D131" s="104"/>
      <c r="E131" s="104"/>
      <c r="F131" s="104"/>
      <c r="G131" s="104"/>
      <c r="H131" s="104"/>
      <c r="I131" s="97"/>
      <c r="J131" s="97"/>
      <c r="K131" s="97"/>
      <c r="L131" s="59"/>
      <c r="M131" s="59"/>
      <c r="N131" s="141"/>
      <c r="O131" s="88" t="str">
        <f>IFERROR(LOOKUP(N131,'Data References'!$B$2:$C$7,'Data References'!$C$2:$C$7),"")</f>
        <v/>
      </c>
      <c r="P131" s="105"/>
      <c r="Q131" s="97"/>
      <c r="R131" s="98"/>
      <c r="S131" s="99"/>
    </row>
    <row r="132" spans="1:19" ht="17.25" thickBot="1" x14ac:dyDescent="0.3">
      <c r="A132" s="19"/>
      <c r="B132" s="20"/>
      <c r="C132" s="104"/>
      <c r="D132" s="104"/>
      <c r="E132" s="104"/>
      <c r="F132" s="104"/>
      <c r="G132" s="104"/>
      <c r="H132" s="104"/>
      <c r="I132" s="97"/>
      <c r="J132" s="97"/>
      <c r="K132" s="97"/>
      <c r="L132" s="59"/>
      <c r="M132" s="59"/>
      <c r="N132" s="141"/>
      <c r="O132" s="88" t="str">
        <f>IFERROR(LOOKUP(N132,'Data References'!$B$2:$C$7,'Data References'!$C$2:$C$7),"")</f>
        <v/>
      </c>
      <c r="P132" s="105"/>
      <c r="Q132" s="97"/>
      <c r="R132" s="98"/>
      <c r="S132" s="99"/>
    </row>
    <row r="133" spans="1:19" ht="17.25" thickBot="1" x14ac:dyDescent="0.3">
      <c r="A133" s="19"/>
      <c r="B133" s="20"/>
      <c r="C133" s="104"/>
      <c r="D133" s="104"/>
      <c r="E133" s="104"/>
      <c r="F133" s="104"/>
      <c r="G133" s="104"/>
      <c r="H133" s="104"/>
      <c r="I133" s="97"/>
      <c r="J133" s="97"/>
      <c r="K133" s="97"/>
      <c r="L133" s="59"/>
      <c r="M133" s="59"/>
      <c r="N133" s="141"/>
      <c r="O133" s="88" t="str">
        <f>IFERROR(LOOKUP(N133,'Data References'!$B$2:$C$7,'Data References'!$C$2:$C$7),"")</f>
        <v/>
      </c>
      <c r="P133" s="105"/>
      <c r="Q133" s="97"/>
      <c r="R133" s="98"/>
      <c r="S133" s="99"/>
    </row>
    <row r="134" spans="1:19" ht="17.25" thickBot="1" x14ac:dyDescent="0.3">
      <c r="A134" s="19"/>
      <c r="B134" s="20"/>
      <c r="C134" s="104"/>
      <c r="D134" s="104"/>
      <c r="E134" s="104"/>
      <c r="F134" s="104"/>
      <c r="G134" s="104"/>
      <c r="H134" s="104"/>
      <c r="I134" s="97"/>
      <c r="J134" s="97"/>
      <c r="K134" s="97"/>
      <c r="L134" s="59"/>
      <c r="M134" s="59"/>
      <c r="N134" s="141"/>
      <c r="O134" s="88" t="str">
        <f>IFERROR(LOOKUP(N134,'Data References'!$B$2:$C$7,'Data References'!$C$2:$C$7),"")</f>
        <v/>
      </c>
      <c r="P134" s="105"/>
      <c r="Q134" s="97"/>
      <c r="R134" s="98"/>
      <c r="S134" s="99"/>
    </row>
    <row r="135" spans="1:19" ht="17.25" thickBot="1" x14ac:dyDescent="0.3">
      <c r="A135" s="19"/>
      <c r="B135" s="20"/>
      <c r="C135" s="104"/>
      <c r="D135" s="104"/>
      <c r="E135" s="104"/>
      <c r="F135" s="104"/>
      <c r="G135" s="104"/>
      <c r="H135" s="104"/>
      <c r="I135" s="97"/>
      <c r="J135" s="97"/>
      <c r="K135" s="97"/>
      <c r="L135" s="59"/>
      <c r="M135" s="59"/>
      <c r="N135" s="141"/>
      <c r="O135" s="88" t="str">
        <f>IFERROR(LOOKUP(N135,'Data References'!$B$2:$C$7,'Data References'!$C$2:$C$7),"")</f>
        <v/>
      </c>
      <c r="P135" s="105"/>
      <c r="Q135" s="97"/>
      <c r="R135" s="98"/>
      <c r="S135" s="99"/>
    </row>
    <row r="136" spans="1:19" ht="17.25" thickBot="1" x14ac:dyDescent="0.3">
      <c r="A136" s="19"/>
      <c r="B136" s="20"/>
      <c r="C136" s="104"/>
      <c r="D136" s="104"/>
      <c r="E136" s="104"/>
      <c r="F136" s="104"/>
      <c r="G136" s="104"/>
      <c r="H136" s="104"/>
      <c r="I136" s="97"/>
      <c r="J136" s="97"/>
      <c r="K136" s="97"/>
      <c r="L136" s="59"/>
      <c r="M136" s="59"/>
      <c r="N136" s="141"/>
      <c r="O136" s="88" t="str">
        <f>IFERROR(LOOKUP(N136,'Data References'!$B$2:$C$7,'Data References'!$C$2:$C$7),"")</f>
        <v/>
      </c>
      <c r="P136" s="105"/>
      <c r="Q136" s="97"/>
      <c r="R136" s="98"/>
      <c r="S136" s="99"/>
    </row>
    <row r="137" spans="1:19" ht="17.25" thickBot="1" x14ac:dyDescent="0.3">
      <c r="A137" s="19"/>
      <c r="B137" s="20"/>
      <c r="C137" s="104"/>
      <c r="D137" s="104"/>
      <c r="E137" s="104"/>
      <c r="F137" s="104"/>
      <c r="G137" s="104"/>
      <c r="H137" s="104"/>
      <c r="I137" s="97"/>
      <c r="J137" s="97"/>
      <c r="K137" s="97"/>
      <c r="L137" s="59"/>
      <c r="M137" s="59"/>
      <c r="N137" s="141"/>
      <c r="O137" s="88" t="str">
        <f>IFERROR(LOOKUP(N137,'Data References'!$B$2:$C$7,'Data References'!$C$2:$C$7),"")</f>
        <v/>
      </c>
      <c r="P137" s="105"/>
      <c r="Q137" s="97"/>
      <c r="R137" s="98"/>
      <c r="S137" s="99"/>
    </row>
    <row r="138" spans="1:19" ht="17.25" thickBot="1" x14ac:dyDescent="0.3">
      <c r="A138" s="19"/>
      <c r="B138" s="20"/>
      <c r="C138" s="104"/>
      <c r="D138" s="104"/>
      <c r="E138" s="104"/>
      <c r="F138" s="104"/>
      <c r="G138" s="104"/>
      <c r="H138" s="104"/>
      <c r="I138" s="97"/>
      <c r="J138" s="97"/>
      <c r="K138" s="97"/>
      <c r="L138" s="59"/>
      <c r="M138" s="59"/>
      <c r="N138" s="141"/>
      <c r="O138" s="88" t="str">
        <f>IFERROR(LOOKUP(N138,'Data References'!$B$2:$C$7,'Data References'!$C$2:$C$7),"")</f>
        <v/>
      </c>
      <c r="P138" s="105"/>
      <c r="Q138" s="97"/>
      <c r="R138" s="98"/>
      <c r="S138" s="99"/>
    </row>
    <row r="139" spans="1:19" ht="17.25" thickBot="1" x14ac:dyDescent="0.3">
      <c r="A139" s="19"/>
      <c r="B139" s="20"/>
      <c r="C139" s="104"/>
      <c r="D139" s="104"/>
      <c r="E139" s="104"/>
      <c r="F139" s="104"/>
      <c r="G139" s="104"/>
      <c r="H139" s="104"/>
      <c r="I139" s="97"/>
      <c r="J139" s="97"/>
      <c r="K139" s="97"/>
      <c r="L139" s="59"/>
      <c r="M139" s="59"/>
      <c r="N139" s="141"/>
      <c r="O139" s="88" t="str">
        <f>IFERROR(LOOKUP(N139,'Data References'!$B$2:$C$7,'Data References'!$C$2:$C$7),"")</f>
        <v/>
      </c>
      <c r="P139" s="105"/>
      <c r="Q139" s="97"/>
      <c r="R139" s="98"/>
      <c r="S139" s="99"/>
    </row>
    <row r="140" spans="1:19" ht="17.25" thickBot="1" x14ac:dyDescent="0.3">
      <c r="A140" s="19"/>
      <c r="B140" s="20"/>
      <c r="C140" s="104"/>
      <c r="D140" s="104"/>
      <c r="E140" s="104"/>
      <c r="F140" s="104"/>
      <c r="G140" s="104"/>
      <c r="H140" s="104"/>
      <c r="I140" s="97"/>
      <c r="J140" s="97"/>
      <c r="K140" s="97"/>
      <c r="L140" s="59"/>
      <c r="M140" s="59"/>
      <c r="N140" s="141"/>
      <c r="O140" s="88" t="str">
        <f>IFERROR(LOOKUP(N140,'Data References'!$B$2:$C$7,'Data References'!$C$2:$C$7),"")</f>
        <v/>
      </c>
      <c r="P140" s="105"/>
      <c r="Q140" s="97"/>
      <c r="R140" s="98"/>
      <c r="S140" s="99"/>
    </row>
    <row r="141" spans="1:19" ht="17.25" thickBot="1" x14ac:dyDescent="0.3">
      <c r="A141" s="19"/>
      <c r="B141" s="20"/>
      <c r="C141" s="104"/>
      <c r="D141" s="104"/>
      <c r="E141" s="104"/>
      <c r="F141" s="104"/>
      <c r="G141" s="104"/>
      <c r="H141" s="104"/>
      <c r="I141" s="97"/>
      <c r="J141" s="97"/>
      <c r="K141" s="97"/>
      <c r="L141" s="59"/>
      <c r="M141" s="59"/>
      <c r="N141" s="141"/>
      <c r="O141" s="88" t="str">
        <f>IFERROR(LOOKUP(N141,'Data References'!$B$2:$C$7,'Data References'!$C$2:$C$7),"")</f>
        <v/>
      </c>
      <c r="P141" s="105"/>
      <c r="Q141" s="97"/>
      <c r="R141" s="98"/>
      <c r="S141" s="99"/>
    </row>
    <row r="142" spans="1:19" ht="17.25" thickBot="1" x14ac:dyDescent="0.3">
      <c r="A142" s="19"/>
      <c r="B142" s="20"/>
      <c r="C142" s="104"/>
      <c r="D142" s="104"/>
      <c r="E142" s="104"/>
      <c r="F142" s="104"/>
      <c r="G142" s="104"/>
      <c r="H142" s="104"/>
      <c r="I142" s="97"/>
      <c r="J142" s="97"/>
      <c r="K142" s="97"/>
      <c r="L142" s="59"/>
      <c r="M142" s="59"/>
      <c r="N142" s="141"/>
      <c r="O142" s="88" t="str">
        <f>IFERROR(LOOKUP(N142,'Data References'!$B$2:$C$7,'Data References'!$C$2:$C$7),"")</f>
        <v/>
      </c>
      <c r="P142" s="105"/>
      <c r="Q142" s="97"/>
      <c r="R142" s="98"/>
      <c r="S142" s="99"/>
    </row>
    <row r="143" spans="1:19" ht="17.25" thickBot="1" x14ac:dyDescent="0.3">
      <c r="A143" s="19"/>
      <c r="B143" s="20"/>
      <c r="C143" s="104"/>
      <c r="D143" s="104"/>
      <c r="E143" s="104"/>
      <c r="F143" s="104"/>
      <c r="G143" s="104"/>
      <c r="H143" s="104"/>
      <c r="I143" s="97"/>
      <c r="J143" s="97"/>
      <c r="K143" s="97"/>
      <c r="L143" s="59"/>
      <c r="M143" s="59"/>
      <c r="N143" s="141"/>
      <c r="O143" s="88" t="str">
        <f>IFERROR(LOOKUP(N143,'Data References'!$B$2:$C$7,'Data References'!$C$2:$C$7),"")</f>
        <v/>
      </c>
      <c r="P143" s="105"/>
      <c r="Q143" s="97"/>
      <c r="R143" s="98"/>
      <c r="S143" s="99"/>
    </row>
    <row r="144" spans="1:19" ht="17.25" thickBot="1" x14ac:dyDescent="0.3">
      <c r="A144" s="19"/>
      <c r="B144" s="20"/>
      <c r="C144" s="104"/>
      <c r="D144" s="104"/>
      <c r="E144" s="104"/>
      <c r="F144" s="104"/>
      <c r="G144" s="104"/>
      <c r="H144" s="104"/>
      <c r="I144" s="97"/>
      <c r="J144" s="97"/>
      <c r="K144" s="97"/>
      <c r="L144" s="59"/>
      <c r="M144" s="59"/>
      <c r="N144" s="141"/>
      <c r="O144" s="88" t="str">
        <f>IFERROR(LOOKUP(N144,'Data References'!$B$2:$C$7,'Data References'!$C$2:$C$7),"")</f>
        <v/>
      </c>
      <c r="P144" s="105"/>
      <c r="Q144" s="97"/>
      <c r="R144" s="98"/>
      <c r="S144" s="99"/>
    </row>
    <row r="145" spans="1:19" ht="17.25" thickBot="1" x14ac:dyDescent="0.3">
      <c r="A145" s="19"/>
      <c r="B145" s="20"/>
      <c r="C145" s="104"/>
      <c r="D145" s="104"/>
      <c r="E145" s="104"/>
      <c r="F145" s="104"/>
      <c r="G145" s="104"/>
      <c r="H145" s="104"/>
      <c r="I145" s="97"/>
      <c r="J145" s="97"/>
      <c r="K145" s="97"/>
      <c r="L145" s="59"/>
      <c r="M145" s="59"/>
      <c r="N145" s="141"/>
      <c r="O145" s="88" t="str">
        <f>IFERROR(LOOKUP(N145,'Data References'!$B$2:$C$7,'Data References'!$C$2:$C$7),"")</f>
        <v/>
      </c>
      <c r="P145" s="105"/>
      <c r="Q145" s="97"/>
      <c r="R145" s="98"/>
      <c r="S145" s="99"/>
    </row>
    <row r="146" spans="1:19" ht="17.25" thickBot="1" x14ac:dyDescent="0.3">
      <c r="A146" s="19"/>
      <c r="B146" s="20"/>
      <c r="C146" s="104"/>
      <c r="D146" s="104"/>
      <c r="E146" s="104"/>
      <c r="F146" s="104"/>
      <c r="G146" s="104"/>
      <c r="H146" s="104"/>
      <c r="I146" s="97"/>
      <c r="J146" s="97"/>
      <c r="K146" s="97"/>
      <c r="L146" s="59"/>
      <c r="M146" s="59"/>
      <c r="N146" s="141"/>
      <c r="O146" s="88" t="str">
        <f>IFERROR(LOOKUP(N146,'Data References'!$B$2:$C$7,'Data References'!$C$2:$C$7),"")</f>
        <v/>
      </c>
      <c r="P146" s="105"/>
      <c r="Q146" s="97"/>
      <c r="R146" s="98"/>
      <c r="S146" s="99"/>
    </row>
    <row r="147" spans="1:19" ht="17.25" thickBot="1" x14ac:dyDescent="0.3">
      <c r="A147" s="19"/>
      <c r="B147" s="20"/>
      <c r="C147" s="104"/>
      <c r="D147" s="104"/>
      <c r="E147" s="104"/>
      <c r="F147" s="104"/>
      <c r="G147" s="104"/>
      <c r="H147" s="104"/>
      <c r="I147" s="97"/>
      <c r="J147" s="97"/>
      <c r="K147" s="97"/>
      <c r="L147" s="59"/>
      <c r="M147" s="59"/>
      <c r="N147" s="141"/>
      <c r="O147" s="88" t="str">
        <f>IFERROR(LOOKUP(N147,'Data References'!$B$2:$C$7,'Data References'!$C$2:$C$7),"")</f>
        <v/>
      </c>
      <c r="P147" s="105"/>
      <c r="Q147" s="97"/>
      <c r="R147" s="98"/>
      <c r="S147" s="99"/>
    </row>
    <row r="148" spans="1:19" ht="17.25" thickBot="1" x14ac:dyDescent="0.3">
      <c r="A148" s="19"/>
      <c r="B148" s="20"/>
      <c r="C148" s="104"/>
      <c r="D148" s="104"/>
      <c r="E148" s="104"/>
      <c r="F148" s="104"/>
      <c r="G148" s="104"/>
      <c r="H148" s="104"/>
      <c r="I148" s="97"/>
      <c r="J148" s="97"/>
      <c r="K148" s="97"/>
      <c r="L148" s="59"/>
      <c r="M148" s="59"/>
      <c r="N148" s="141"/>
      <c r="O148" s="88" t="str">
        <f>IFERROR(LOOKUP(N148,'Data References'!$B$2:$C$7,'Data References'!$C$2:$C$7),"")</f>
        <v/>
      </c>
      <c r="P148" s="105"/>
      <c r="Q148" s="97"/>
      <c r="R148" s="98"/>
      <c r="S148" s="99"/>
    </row>
    <row r="149" spans="1:19" ht="17.25" thickBot="1" x14ac:dyDescent="0.3">
      <c r="A149" s="19"/>
      <c r="B149" s="20"/>
      <c r="C149" s="104"/>
      <c r="D149" s="104"/>
      <c r="E149" s="104"/>
      <c r="F149" s="104"/>
      <c r="G149" s="104"/>
      <c r="H149" s="104"/>
      <c r="I149" s="97"/>
      <c r="J149" s="97"/>
      <c r="K149" s="97"/>
      <c r="L149" s="59"/>
      <c r="M149" s="59"/>
      <c r="N149" s="141"/>
      <c r="O149" s="88" t="str">
        <f>IFERROR(LOOKUP(N149,'Data References'!$B$2:$C$7,'Data References'!$C$2:$C$7),"")</f>
        <v/>
      </c>
      <c r="P149" s="105"/>
      <c r="Q149" s="97"/>
      <c r="R149" s="98"/>
      <c r="S149" s="99"/>
    </row>
    <row r="150" spans="1:19" ht="17.25" thickBot="1" x14ac:dyDescent="0.3">
      <c r="A150" s="19"/>
      <c r="B150" s="20"/>
      <c r="C150" s="104"/>
      <c r="D150" s="104"/>
      <c r="E150" s="104"/>
      <c r="F150" s="104"/>
      <c r="G150" s="104"/>
      <c r="H150" s="104"/>
      <c r="I150" s="97"/>
      <c r="J150" s="97"/>
      <c r="K150" s="97"/>
      <c r="L150" s="59"/>
      <c r="M150" s="59"/>
      <c r="N150" s="141"/>
      <c r="O150" s="88" t="str">
        <f>IFERROR(LOOKUP(N150,'Data References'!$B$2:$C$7,'Data References'!$C$2:$C$7),"")</f>
        <v/>
      </c>
      <c r="P150" s="105"/>
      <c r="Q150" s="97"/>
      <c r="R150" s="98"/>
      <c r="S150" s="99"/>
    </row>
    <row r="151" spans="1:19" ht="17.25" thickBot="1" x14ac:dyDescent="0.3">
      <c r="A151" s="19"/>
      <c r="B151" s="20"/>
      <c r="C151" s="104"/>
      <c r="D151" s="104"/>
      <c r="E151" s="104"/>
      <c r="F151" s="104"/>
      <c r="G151" s="104"/>
      <c r="H151" s="104"/>
      <c r="I151" s="97"/>
      <c r="J151" s="97"/>
      <c r="K151" s="97"/>
      <c r="L151" s="59"/>
      <c r="M151" s="59"/>
      <c r="N151" s="141"/>
      <c r="O151" s="88" t="str">
        <f>IFERROR(LOOKUP(N151,'Data References'!$B$2:$C$7,'Data References'!$C$2:$C$7),"")</f>
        <v/>
      </c>
      <c r="P151" s="105"/>
      <c r="Q151" s="97"/>
      <c r="R151" s="98"/>
      <c r="S151" s="99"/>
    </row>
    <row r="152" spans="1:19" ht="17.25" thickBot="1" x14ac:dyDescent="0.3">
      <c r="A152" s="19"/>
      <c r="B152" s="20"/>
      <c r="C152" s="104"/>
      <c r="D152" s="104"/>
      <c r="E152" s="104"/>
      <c r="F152" s="104"/>
      <c r="G152" s="104"/>
      <c r="H152" s="104"/>
      <c r="I152" s="97"/>
      <c r="J152" s="97"/>
      <c r="K152" s="97"/>
      <c r="L152" s="59"/>
      <c r="M152" s="59"/>
      <c r="N152" s="141"/>
      <c r="O152" s="88" t="str">
        <f>IFERROR(LOOKUP(N152,'Data References'!$B$2:$C$7,'Data References'!$C$2:$C$7),"")</f>
        <v/>
      </c>
      <c r="P152" s="105"/>
      <c r="Q152" s="97"/>
      <c r="R152" s="98"/>
      <c r="S152" s="99"/>
    </row>
    <row r="153" spans="1:19" ht="17.25" thickBot="1" x14ac:dyDescent="0.3">
      <c r="A153" s="19"/>
      <c r="B153" s="20"/>
      <c r="C153" s="104"/>
      <c r="D153" s="104"/>
      <c r="E153" s="104"/>
      <c r="F153" s="104"/>
      <c r="G153" s="104"/>
      <c r="H153" s="104"/>
      <c r="I153" s="97"/>
      <c r="J153" s="97"/>
      <c r="K153" s="97"/>
      <c r="L153" s="59"/>
      <c r="M153" s="59"/>
      <c r="N153" s="141"/>
      <c r="O153" s="88" t="str">
        <f>IFERROR(LOOKUP(N153,'Data References'!$B$2:$C$7,'Data References'!$C$2:$C$7),"")</f>
        <v/>
      </c>
      <c r="P153" s="105"/>
      <c r="Q153" s="97"/>
      <c r="R153" s="98"/>
      <c r="S153" s="99"/>
    </row>
    <row r="154" spans="1:19" ht="17.25" thickBot="1" x14ac:dyDescent="0.3">
      <c r="A154" s="19"/>
      <c r="B154" s="20"/>
      <c r="C154" s="104"/>
      <c r="D154" s="104"/>
      <c r="E154" s="104"/>
      <c r="F154" s="104"/>
      <c r="G154" s="104"/>
      <c r="H154" s="104"/>
      <c r="I154" s="97"/>
      <c r="J154" s="97"/>
      <c r="K154" s="97"/>
      <c r="L154" s="59"/>
      <c r="M154" s="59"/>
      <c r="N154" s="141"/>
      <c r="O154" s="88" t="str">
        <f>IFERROR(LOOKUP(N154,'Data References'!$B$2:$C$7,'Data References'!$C$2:$C$7),"")</f>
        <v/>
      </c>
      <c r="P154" s="105"/>
      <c r="Q154" s="97"/>
      <c r="R154" s="98"/>
      <c r="S154" s="99"/>
    </row>
    <row r="155" spans="1:19" ht="17.25" thickBot="1" x14ac:dyDescent="0.3">
      <c r="A155" s="19"/>
      <c r="B155" s="20"/>
      <c r="C155" s="104"/>
      <c r="D155" s="104"/>
      <c r="E155" s="104"/>
      <c r="F155" s="104"/>
      <c r="G155" s="104"/>
      <c r="H155" s="104"/>
      <c r="I155" s="97"/>
      <c r="J155" s="97"/>
      <c r="K155" s="97"/>
      <c r="L155" s="59"/>
      <c r="M155" s="59"/>
      <c r="N155" s="141"/>
      <c r="O155" s="88" t="str">
        <f>IFERROR(LOOKUP(N155,'Data References'!$B$2:$C$7,'Data References'!$C$2:$C$7),"")</f>
        <v/>
      </c>
      <c r="P155" s="105"/>
      <c r="Q155" s="97"/>
      <c r="R155" s="98"/>
      <c r="S155" s="99"/>
    </row>
    <row r="156" spans="1:19" ht="17.25" thickBot="1" x14ac:dyDescent="0.3">
      <c r="A156" s="19"/>
      <c r="B156" s="20"/>
      <c r="C156" s="104"/>
      <c r="D156" s="104"/>
      <c r="E156" s="104"/>
      <c r="F156" s="104"/>
      <c r="G156" s="104"/>
      <c r="H156" s="104"/>
      <c r="I156" s="97"/>
      <c r="J156" s="97"/>
      <c r="K156" s="97"/>
      <c r="L156" s="59"/>
      <c r="M156" s="59"/>
      <c r="N156" s="141"/>
      <c r="O156" s="88" t="str">
        <f>IFERROR(LOOKUP(N156,'Data References'!$B$2:$C$7,'Data References'!$C$2:$C$7),"")</f>
        <v/>
      </c>
      <c r="P156" s="105"/>
      <c r="Q156" s="97"/>
      <c r="R156" s="98"/>
      <c r="S156" s="99"/>
    </row>
    <row r="157" spans="1:19" ht="17.25" thickBot="1" x14ac:dyDescent="0.3">
      <c r="A157" s="19"/>
      <c r="B157" s="20"/>
      <c r="C157" s="104"/>
      <c r="D157" s="104"/>
      <c r="E157" s="104"/>
      <c r="F157" s="104"/>
      <c r="G157" s="104"/>
      <c r="H157" s="104"/>
      <c r="I157" s="97"/>
      <c r="J157" s="97"/>
      <c r="K157" s="97"/>
      <c r="L157" s="59"/>
      <c r="M157" s="59"/>
      <c r="N157" s="141"/>
      <c r="O157" s="88" t="str">
        <f>IFERROR(LOOKUP(N157,'Data References'!$B$2:$C$7,'Data References'!$C$2:$C$7),"")</f>
        <v/>
      </c>
      <c r="P157" s="105"/>
      <c r="Q157" s="97"/>
      <c r="R157" s="98"/>
      <c r="S157" s="99"/>
    </row>
    <row r="158" spans="1:19" ht="17.25" thickBot="1" x14ac:dyDescent="0.3">
      <c r="A158" s="19"/>
      <c r="B158" s="20"/>
      <c r="C158" s="104"/>
      <c r="D158" s="104"/>
      <c r="E158" s="104"/>
      <c r="F158" s="104"/>
      <c r="G158" s="104"/>
      <c r="H158" s="104"/>
      <c r="I158" s="97"/>
      <c r="J158" s="97"/>
      <c r="K158" s="97"/>
      <c r="L158" s="59"/>
      <c r="M158" s="59"/>
      <c r="N158" s="141"/>
      <c r="O158" s="88" t="str">
        <f>IFERROR(LOOKUP(N158,'Data References'!$B$2:$C$7,'Data References'!$C$2:$C$7),"")</f>
        <v/>
      </c>
      <c r="P158" s="105"/>
      <c r="Q158" s="97"/>
      <c r="R158" s="98"/>
      <c r="S158" s="99"/>
    </row>
    <row r="159" spans="1:19" ht="17.25" thickBot="1" x14ac:dyDescent="0.3">
      <c r="A159" s="19"/>
      <c r="B159" s="20"/>
      <c r="C159" s="104"/>
      <c r="D159" s="104"/>
      <c r="E159" s="104"/>
      <c r="F159" s="104"/>
      <c r="G159" s="104"/>
      <c r="H159" s="104"/>
      <c r="I159" s="97"/>
      <c r="J159" s="97"/>
      <c r="K159" s="97"/>
      <c r="L159" s="59"/>
      <c r="M159" s="59"/>
      <c r="N159" s="141"/>
      <c r="O159" s="88" t="str">
        <f>IFERROR(LOOKUP(N159,'Data References'!$B$2:$C$7,'Data References'!$C$2:$C$7),"")</f>
        <v/>
      </c>
      <c r="P159" s="105"/>
      <c r="Q159" s="97"/>
      <c r="R159" s="98"/>
      <c r="S159" s="99"/>
    </row>
    <row r="160" spans="1:19" ht="17.25" thickBot="1" x14ac:dyDescent="0.3">
      <c r="A160" s="19"/>
      <c r="B160" s="20"/>
      <c r="C160" s="104"/>
      <c r="D160" s="104"/>
      <c r="E160" s="104"/>
      <c r="F160" s="104"/>
      <c r="G160" s="104"/>
      <c r="H160" s="104"/>
      <c r="I160" s="97"/>
      <c r="J160" s="97"/>
      <c r="K160" s="97"/>
      <c r="L160" s="59"/>
      <c r="M160" s="59"/>
      <c r="N160" s="141"/>
      <c r="O160" s="88" t="str">
        <f>IFERROR(LOOKUP(N160,'Data References'!$B$2:$C$7,'Data References'!$C$2:$C$7),"")</f>
        <v/>
      </c>
      <c r="P160" s="105"/>
      <c r="Q160" s="97"/>
      <c r="R160" s="98"/>
      <c r="S160" s="99"/>
    </row>
    <row r="161" spans="1:19" ht="17.25" thickBot="1" x14ac:dyDescent="0.3">
      <c r="A161" s="19"/>
      <c r="B161" s="20"/>
      <c r="C161" s="104"/>
      <c r="D161" s="104"/>
      <c r="E161" s="104"/>
      <c r="F161" s="104"/>
      <c r="G161" s="104"/>
      <c r="H161" s="104"/>
      <c r="I161" s="97"/>
      <c r="J161" s="97"/>
      <c r="K161" s="97"/>
      <c r="L161" s="59"/>
      <c r="M161" s="59"/>
      <c r="N161" s="141"/>
      <c r="O161" s="88" t="str">
        <f>IFERROR(LOOKUP(N161,'Data References'!$B$2:$C$7,'Data References'!$C$2:$C$7),"")</f>
        <v/>
      </c>
      <c r="P161" s="105"/>
      <c r="Q161" s="97"/>
      <c r="R161" s="98"/>
      <c r="S161" s="99"/>
    </row>
    <row r="162" spans="1:19" ht="17.25" thickBot="1" x14ac:dyDescent="0.3">
      <c r="A162" s="19"/>
      <c r="B162" s="20"/>
      <c r="C162" s="104"/>
      <c r="D162" s="104"/>
      <c r="E162" s="104"/>
      <c r="F162" s="104"/>
      <c r="G162" s="104"/>
      <c r="H162" s="104"/>
      <c r="I162" s="97"/>
      <c r="J162" s="97"/>
      <c r="K162" s="97"/>
      <c r="L162" s="59"/>
      <c r="M162" s="59"/>
      <c r="N162" s="141"/>
      <c r="O162" s="88" t="str">
        <f>IFERROR(LOOKUP(N162,'Data References'!$B$2:$C$7,'Data References'!$C$2:$C$7),"")</f>
        <v/>
      </c>
      <c r="P162" s="105"/>
      <c r="Q162" s="97"/>
      <c r="R162" s="98"/>
      <c r="S162" s="99"/>
    </row>
    <row r="163" spans="1:19" ht="17.25" thickBot="1" x14ac:dyDescent="0.3">
      <c r="A163" s="19"/>
      <c r="B163" s="20"/>
      <c r="C163" s="104"/>
      <c r="D163" s="104"/>
      <c r="E163" s="104"/>
      <c r="F163" s="104"/>
      <c r="G163" s="104"/>
      <c r="H163" s="104"/>
      <c r="I163" s="97"/>
      <c r="J163" s="97"/>
      <c r="K163" s="97"/>
      <c r="L163" s="59"/>
      <c r="M163" s="59"/>
      <c r="N163" s="141"/>
      <c r="O163" s="88" t="str">
        <f>IFERROR(LOOKUP(N163,'Data References'!$B$2:$C$7,'Data References'!$C$2:$C$7),"")</f>
        <v/>
      </c>
      <c r="P163" s="105"/>
      <c r="Q163" s="97"/>
      <c r="R163" s="98"/>
      <c r="S163" s="99"/>
    </row>
    <row r="164" spans="1:19" ht="17.25" thickBot="1" x14ac:dyDescent="0.3">
      <c r="A164" s="19"/>
      <c r="B164" s="20"/>
      <c r="C164" s="104"/>
      <c r="D164" s="104"/>
      <c r="E164" s="104"/>
      <c r="F164" s="104"/>
      <c r="G164" s="104"/>
      <c r="H164" s="104"/>
      <c r="I164" s="97"/>
      <c r="J164" s="97"/>
      <c r="K164" s="97"/>
      <c r="L164" s="59"/>
      <c r="M164" s="59"/>
      <c r="N164" s="141"/>
      <c r="O164" s="88" t="str">
        <f>IFERROR(LOOKUP(N164,'Data References'!$B$2:$C$7,'Data References'!$C$2:$C$7),"")</f>
        <v/>
      </c>
      <c r="P164" s="105"/>
      <c r="Q164" s="97"/>
      <c r="R164" s="98"/>
      <c r="S164" s="99"/>
    </row>
    <row r="165" spans="1:19" ht="17.25" thickBot="1" x14ac:dyDescent="0.3">
      <c r="A165" s="19"/>
      <c r="B165" s="20"/>
      <c r="C165" s="104"/>
      <c r="D165" s="104"/>
      <c r="E165" s="104"/>
      <c r="F165" s="104"/>
      <c r="G165" s="104"/>
      <c r="H165" s="104"/>
      <c r="I165" s="97"/>
      <c r="J165" s="97"/>
      <c r="K165" s="97"/>
      <c r="L165" s="59"/>
      <c r="M165" s="59"/>
      <c r="N165" s="141"/>
      <c r="O165" s="88" t="str">
        <f>IFERROR(LOOKUP(N165,'Data References'!$B$2:$C$7,'Data References'!$C$2:$C$7),"")</f>
        <v/>
      </c>
      <c r="P165" s="105"/>
      <c r="Q165" s="97"/>
      <c r="R165" s="98"/>
      <c r="S165" s="99"/>
    </row>
    <row r="166" spans="1:19" ht="17.25" thickBot="1" x14ac:dyDescent="0.3">
      <c r="A166" s="19"/>
      <c r="B166" s="20"/>
      <c r="C166" s="104"/>
      <c r="D166" s="104"/>
      <c r="E166" s="104"/>
      <c r="F166" s="104"/>
      <c r="G166" s="104"/>
      <c r="H166" s="104"/>
      <c r="I166" s="97"/>
      <c r="J166" s="97"/>
      <c r="K166" s="97"/>
      <c r="L166" s="59"/>
      <c r="M166" s="59"/>
      <c r="N166" s="141"/>
      <c r="O166" s="88" t="str">
        <f>IFERROR(LOOKUP(N166,'Data References'!$B$2:$C$7,'Data References'!$C$2:$C$7),"")</f>
        <v/>
      </c>
      <c r="P166" s="105"/>
      <c r="Q166" s="97"/>
      <c r="R166" s="98"/>
      <c r="S166" s="99"/>
    </row>
    <row r="167" spans="1:19" ht="17.25" thickBot="1" x14ac:dyDescent="0.3">
      <c r="A167" s="19"/>
      <c r="B167" s="20"/>
      <c r="C167" s="104"/>
      <c r="D167" s="104"/>
      <c r="E167" s="104"/>
      <c r="F167" s="104"/>
      <c r="G167" s="104"/>
      <c r="H167" s="104"/>
      <c r="I167" s="97"/>
      <c r="J167" s="97"/>
      <c r="K167" s="97"/>
      <c r="L167" s="59"/>
      <c r="M167" s="59"/>
      <c r="N167" s="141"/>
      <c r="O167" s="88" t="str">
        <f>IFERROR(LOOKUP(N167,'Data References'!$B$2:$C$7,'Data References'!$C$2:$C$7),"")</f>
        <v/>
      </c>
      <c r="P167" s="105"/>
      <c r="Q167" s="97"/>
      <c r="R167" s="98"/>
      <c r="S167" s="99"/>
    </row>
    <row r="168" spans="1:19" ht="17.25" thickBot="1" x14ac:dyDescent="0.3">
      <c r="A168" s="19"/>
      <c r="B168" s="20"/>
      <c r="C168" s="104"/>
      <c r="D168" s="104"/>
      <c r="E168" s="104"/>
      <c r="F168" s="104"/>
      <c r="G168" s="104"/>
      <c r="H168" s="104"/>
      <c r="I168" s="97"/>
      <c r="J168" s="97"/>
      <c r="K168" s="97"/>
      <c r="L168" s="59"/>
      <c r="M168" s="59"/>
      <c r="N168" s="141"/>
      <c r="O168" s="88" t="str">
        <f>IFERROR(LOOKUP(N168,'Data References'!$B$2:$C$7,'Data References'!$C$2:$C$7),"")</f>
        <v/>
      </c>
      <c r="P168" s="105"/>
      <c r="Q168" s="97"/>
      <c r="R168" s="98"/>
      <c r="S168" s="99"/>
    </row>
    <row r="169" spans="1:19" ht="17.25" thickBot="1" x14ac:dyDescent="0.3">
      <c r="A169" s="19"/>
      <c r="B169" s="20"/>
      <c r="C169" s="104"/>
      <c r="D169" s="104"/>
      <c r="E169" s="104"/>
      <c r="F169" s="104"/>
      <c r="G169" s="104"/>
      <c r="H169" s="104"/>
      <c r="I169" s="97"/>
      <c r="J169" s="97"/>
      <c r="K169" s="97"/>
      <c r="L169" s="59"/>
      <c r="M169" s="59"/>
      <c r="N169" s="141"/>
      <c r="O169" s="88" t="str">
        <f>IFERROR(LOOKUP(N169,'Data References'!$B$2:$C$7,'Data References'!$C$2:$C$7),"")</f>
        <v/>
      </c>
      <c r="P169" s="105"/>
      <c r="Q169" s="97"/>
      <c r="R169" s="98"/>
      <c r="S169" s="99"/>
    </row>
    <row r="170" spans="1:19" ht="17.25" thickBot="1" x14ac:dyDescent="0.3">
      <c r="A170" s="19"/>
      <c r="B170" s="20"/>
      <c r="C170" s="104"/>
      <c r="D170" s="104"/>
      <c r="E170" s="104"/>
      <c r="F170" s="104"/>
      <c r="G170" s="104"/>
      <c r="H170" s="104"/>
      <c r="I170" s="97"/>
      <c r="J170" s="97"/>
      <c r="K170" s="97"/>
      <c r="L170" s="59"/>
      <c r="M170" s="59"/>
      <c r="N170" s="141"/>
      <c r="O170" s="88" t="str">
        <f>IFERROR(LOOKUP(N170,'Data References'!$B$2:$C$7,'Data References'!$C$2:$C$7),"")</f>
        <v/>
      </c>
      <c r="P170" s="105"/>
      <c r="Q170" s="97"/>
      <c r="R170" s="98"/>
      <c r="S170" s="99"/>
    </row>
    <row r="171" spans="1:19" ht="17.25" thickBot="1" x14ac:dyDescent="0.3">
      <c r="A171" s="19"/>
      <c r="B171" s="20"/>
      <c r="C171" s="104"/>
      <c r="D171" s="104"/>
      <c r="E171" s="104"/>
      <c r="F171" s="104"/>
      <c r="G171" s="104"/>
      <c r="H171" s="104"/>
      <c r="I171" s="97"/>
      <c r="J171" s="97"/>
      <c r="K171" s="97"/>
      <c r="L171" s="59"/>
      <c r="M171" s="59"/>
      <c r="N171" s="141"/>
      <c r="O171" s="88" t="str">
        <f>IFERROR(LOOKUP(N171,'Data References'!$B$2:$C$7,'Data References'!$C$2:$C$7),"")</f>
        <v/>
      </c>
      <c r="P171" s="105"/>
      <c r="Q171" s="97"/>
      <c r="R171" s="98"/>
      <c r="S171" s="99"/>
    </row>
    <row r="172" spans="1:19" ht="17.25" thickBot="1" x14ac:dyDescent="0.3">
      <c r="A172" s="19"/>
      <c r="B172" s="20"/>
      <c r="C172" s="104"/>
      <c r="D172" s="104"/>
      <c r="E172" s="104"/>
      <c r="F172" s="104"/>
      <c r="G172" s="104"/>
      <c r="H172" s="104"/>
      <c r="I172" s="97"/>
      <c r="J172" s="97"/>
      <c r="K172" s="97"/>
      <c r="L172" s="59"/>
      <c r="M172" s="59"/>
      <c r="N172" s="141"/>
      <c r="O172" s="88" t="str">
        <f>IFERROR(LOOKUP(N172,'Data References'!$B$2:$C$7,'Data References'!$C$2:$C$7),"")</f>
        <v/>
      </c>
      <c r="P172" s="105"/>
      <c r="Q172" s="97"/>
      <c r="R172" s="98"/>
      <c r="S172" s="99"/>
    </row>
    <row r="173" spans="1:19" ht="17.25" thickBot="1" x14ac:dyDescent="0.3">
      <c r="A173" s="19"/>
      <c r="B173" s="20"/>
      <c r="C173" s="104"/>
      <c r="D173" s="104"/>
      <c r="E173" s="104"/>
      <c r="F173" s="104"/>
      <c r="G173" s="104"/>
      <c r="H173" s="104"/>
      <c r="I173" s="97"/>
      <c r="J173" s="97"/>
      <c r="K173" s="97"/>
      <c r="L173" s="59"/>
      <c r="M173" s="59"/>
      <c r="N173" s="141"/>
      <c r="O173" s="88" t="str">
        <f>IFERROR(LOOKUP(N173,'Data References'!$B$2:$C$7,'Data References'!$C$2:$C$7),"")</f>
        <v/>
      </c>
      <c r="P173" s="105"/>
      <c r="Q173" s="97"/>
      <c r="R173" s="98"/>
      <c r="S173" s="99"/>
    </row>
    <row r="174" spans="1:19" ht="17.25" thickBot="1" x14ac:dyDescent="0.3">
      <c r="A174" s="19"/>
      <c r="B174" s="20"/>
      <c r="C174" s="104"/>
      <c r="D174" s="104"/>
      <c r="E174" s="104"/>
      <c r="F174" s="104"/>
      <c r="G174" s="104"/>
      <c r="H174" s="104"/>
      <c r="I174" s="97"/>
      <c r="J174" s="97"/>
      <c r="K174" s="97"/>
      <c r="L174" s="59"/>
      <c r="M174" s="59"/>
      <c r="N174" s="141"/>
      <c r="O174" s="88" t="str">
        <f>IFERROR(LOOKUP(N174,'Data References'!$B$2:$C$7,'Data References'!$C$2:$C$7),"")</f>
        <v/>
      </c>
      <c r="P174" s="105"/>
      <c r="Q174" s="97"/>
      <c r="R174" s="98"/>
      <c r="S174" s="99"/>
    </row>
    <row r="175" spans="1:19" ht="17.25" thickBot="1" x14ac:dyDescent="0.3">
      <c r="A175" s="19"/>
      <c r="B175" s="20"/>
      <c r="C175" s="104"/>
      <c r="D175" s="104"/>
      <c r="E175" s="104"/>
      <c r="F175" s="104"/>
      <c r="G175" s="104"/>
      <c r="H175" s="104"/>
      <c r="I175" s="97"/>
      <c r="J175" s="97"/>
      <c r="K175" s="97"/>
      <c r="L175" s="59"/>
      <c r="M175" s="59"/>
      <c r="N175" s="141"/>
      <c r="O175" s="88" t="str">
        <f>IFERROR(LOOKUP(N175,'Data References'!$B$2:$C$7,'Data References'!$C$2:$C$7),"")</f>
        <v/>
      </c>
      <c r="P175" s="105"/>
      <c r="Q175" s="97"/>
      <c r="R175" s="98"/>
      <c r="S175" s="99"/>
    </row>
    <row r="176" spans="1:19" ht="17.25" thickBot="1" x14ac:dyDescent="0.3">
      <c r="A176" s="19"/>
      <c r="B176" s="20"/>
      <c r="C176" s="104"/>
      <c r="D176" s="104"/>
      <c r="E176" s="104"/>
      <c r="F176" s="104"/>
      <c r="G176" s="104"/>
      <c r="H176" s="104"/>
      <c r="I176" s="97"/>
      <c r="J176" s="97"/>
      <c r="K176" s="97"/>
      <c r="L176" s="59"/>
      <c r="M176" s="59"/>
      <c r="N176" s="141"/>
      <c r="O176" s="88" t="str">
        <f>IFERROR(LOOKUP(N176,'Data References'!$B$2:$C$7,'Data References'!$C$2:$C$7),"")</f>
        <v/>
      </c>
      <c r="P176" s="105"/>
      <c r="Q176" s="97"/>
      <c r="R176" s="98"/>
      <c r="S176" s="99"/>
    </row>
    <row r="177" spans="1:19" ht="17.25" thickBot="1" x14ac:dyDescent="0.3">
      <c r="A177" s="19"/>
      <c r="B177" s="20"/>
      <c r="C177" s="104"/>
      <c r="D177" s="104"/>
      <c r="E177" s="104"/>
      <c r="F177" s="104"/>
      <c r="G177" s="104"/>
      <c r="H177" s="104"/>
      <c r="I177" s="97"/>
      <c r="J177" s="97"/>
      <c r="K177" s="97"/>
      <c r="L177" s="59"/>
      <c r="M177" s="59"/>
      <c r="N177" s="141"/>
      <c r="O177" s="88" t="str">
        <f>IFERROR(LOOKUP(N177,'Data References'!$B$2:$C$7,'Data References'!$C$2:$C$7),"")</f>
        <v/>
      </c>
      <c r="P177" s="105"/>
      <c r="Q177" s="97"/>
      <c r="R177" s="98"/>
      <c r="S177" s="99"/>
    </row>
    <row r="178" spans="1:19" ht="17.25" thickBot="1" x14ac:dyDescent="0.3">
      <c r="A178" s="19"/>
      <c r="B178" s="20"/>
      <c r="C178" s="104"/>
      <c r="D178" s="104"/>
      <c r="E178" s="104"/>
      <c r="F178" s="104"/>
      <c r="G178" s="104"/>
      <c r="H178" s="104"/>
      <c r="I178" s="97"/>
      <c r="J178" s="97"/>
      <c r="K178" s="97"/>
      <c r="L178" s="59"/>
      <c r="M178" s="59"/>
      <c r="N178" s="141"/>
      <c r="O178" s="88" t="str">
        <f>IFERROR(LOOKUP(N178,'Data References'!$B$2:$C$7,'Data References'!$C$2:$C$7),"")</f>
        <v/>
      </c>
      <c r="P178" s="105"/>
      <c r="Q178" s="97"/>
      <c r="R178" s="98"/>
      <c r="S178" s="99"/>
    </row>
    <row r="179" spans="1:19" ht="17.25" thickBot="1" x14ac:dyDescent="0.3">
      <c r="A179" s="19"/>
      <c r="B179" s="20"/>
      <c r="C179" s="104"/>
      <c r="D179" s="104"/>
      <c r="E179" s="104"/>
      <c r="F179" s="104"/>
      <c r="G179" s="104"/>
      <c r="H179" s="104"/>
      <c r="I179" s="97"/>
      <c r="J179" s="97"/>
      <c r="K179" s="97"/>
      <c r="L179" s="59"/>
      <c r="M179" s="59"/>
      <c r="N179" s="141"/>
      <c r="O179" s="88" t="str">
        <f>IFERROR(LOOKUP(N179,'Data References'!$B$2:$C$7,'Data References'!$C$2:$C$7),"")</f>
        <v/>
      </c>
      <c r="P179" s="105"/>
      <c r="Q179" s="97"/>
      <c r="R179" s="98"/>
      <c r="S179" s="99"/>
    </row>
    <row r="180" spans="1:19" ht="17.25" thickBot="1" x14ac:dyDescent="0.3">
      <c r="A180" s="19"/>
      <c r="B180" s="20"/>
      <c r="C180" s="104"/>
      <c r="D180" s="104"/>
      <c r="E180" s="104"/>
      <c r="F180" s="104"/>
      <c r="G180" s="104"/>
      <c r="H180" s="104"/>
      <c r="I180" s="97"/>
      <c r="J180" s="97"/>
      <c r="K180" s="97"/>
      <c r="L180" s="59"/>
      <c r="M180" s="59"/>
      <c r="N180" s="141"/>
      <c r="O180" s="88" t="str">
        <f>IFERROR(LOOKUP(N180,'Data References'!$B$2:$C$7,'Data References'!$C$2:$C$7),"")</f>
        <v/>
      </c>
      <c r="P180" s="105"/>
      <c r="Q180" s="97"/>
      <c r="R180" s="98"/>
      <c r="S180" s="99"/>
    </row>
    <row r="181" spans="1:19" ht="17.25" thickBot="1" x14ac:dyDescent="0.3">
      <c r="A181" s="19"/>
      <c r="B181" s="20"/>
      <c r="C181" s="104"/>
      <c r="D181" s="104"/>
      <c r="E181" s="104"/>
      <c r="F181" s="104"/>
      <c r="G181" s="104"/>
      <c r="H181" s="104"/>
      <c r="I181" s="97"/>
      <c r="J181" s="97"/>
      <c r="K181" s="97"/>
      <c r="L181" s="59"/>
      <c r="M181" s="59"/>
      <c r="N181" s="141"/>
      <c r="O181" s="88" t="str">
        <f>IFERROR(LOOKUP(N181,'Data References'!$B$2:$C$7,'Data References'!$C$2:$C$7),"")</f>
        <v/>
      </c>
      <c r="P181" s="105"/>
      <c r="Q181" s="97"/>
      <c r="R181" s="98"/>
      <c r="S181" s="99"/>
    </row>
    <row r="182" spans="1:19" ht="17.25" thickBot="1" x14ac:dyDescent="0.3">
      <c r="A182" s="19"/>
      <c r="B182" s="20"/>
      <c r="C182" s="104"/>
      <c r="D182" s="104"/>
      <c r="E182" s="104"/>
      <c r="F182" s="104"/>
      <c r="G182" s="104"/>
      <c r="H182" s="104"/>
      <c r="I182" s="97"/>
      <c r="J182" s="97"/>
      <c r="K182" s="97"/>
      <c r="L182" s="59"/>
      <c r="M182" s="59"/>
      <c r="N182" s="141"/>
      <c r="O182" s="88" t="str">
        <f>IFERROR(LOOKUP(N182,'Data References'!$B$2:$C$7,'Data References'!$C$2:$C$7),"")</f>
        <v/>
      </c>
      <c r="P182" s="105"/>
      <c r="Q182" s="97"/>
      <c r="R182" s="98"/>
      <c r="S182" s="99"/>
    </row>
    <row r="183" spans="1:19" ht="17.25" thickBot="1" x14ac:dyDescent="0.3">
      <c r="A183" s="19"/>
      <c r="B183" s="20"/>
      <c r="C183" s="104"/>
      <c r="D183" s="104"/>
      <c r="E183" s="104"/>
      <c r="F183" s="104"/>
      <c r="G183" s="104"/>
      <c r="H183" s="104"/>
      <c r="I183" s="97"/>
      <c r="J183" s="97"/>
      <c r="K183" s="97"/>
      <c r="L183" s="59"/>
      <c r="M183" s="59"/>
      <c r="N183" s="141"/>
      <c r="O183" s="88" t="str">
        <f>IFERROR(LOOKUP(N183,'Data References'!$B$2:$C$7,'Data References'!$C$2:$C$7),"")</f>
        <v/>
      </c>
      <c r="P183" s="105"/>
      <c r="Q183" s="97"/>
      <c r="R183" s="98"/>
      <c r="S183" s="99"/>
    </row>
    <row r="184" spans="1:19" ht="17.25" thickBot="1" x14ac:dyDescent="0.3">
      <c r="A184" s="19"/>
      <c r="B184" s="20"/>
      <c r="C184" s="104"/>
      <c r="D184" s="104"/>
      <c r="E184" s="104"/>
      <c r="F184" s="104"/>
      <c r="G184" s="104"/>
      <c r="H184" s="104"/>
      <c r="I184" s="97"/>
      <c r="J184" s="97"/>
      <c r="K184" s="97"/>
      <c r="L184" s="59"/>
      <c r="M184" s="59"/>
      <c r="N184" s="141"/>
      <c r="O184" s="88" t="str">
        <f>IFERROR(LOOKUP(N184,'Data References'!$B$2:$C$7,'Data References'!$C$2:$C$7),"")</f>
        <v/>
      </c>
      <c r="P184" s="105"/>
      <c r="Q184" s="97"/>
      <c r="R184" s="98"/>
      <c r="S184" s="99"/>
    </row>
    <row r="185" spans="1:19" ht="17.25" thickBot="1" x14ac:dyDescent="0.3">
      <c r="A185" s="19"/>
      <c r="B185" s="20"/>
      <c r="C185" s="104"/>
      <c r="D185" s="104"/>
      <c r="E185" s="104"/>
      <c r="F185" s="104"/>
      <c r="G185" s="104"/>
      <c r="H185" s="104"/>
      <c r="I185" s="97"/>
      <c r="J185" s="97"/>
      <c r="K185" s="97"/>
      <c r="L185" s="59"/>
      <c r="M185" s="59"/>
      <c r="N185" s="141"/>
      <c r="O185" s="88" t="str">
        <f>IFERROR(LOOKUP(N185,'Data References'!$B$2:$C$7,'Data References'!$C$2:$C$7),"")</f>
        <v/>
      </c>
      <c r="P185" s="105"/>
      <c r="Q185" s="97"/>
      <c r="R185" s="98"/>
      <c r="S185" s="99"/>
    </row>
    <row r="186" spans="1:19" ht="17.25" thickBot="1" x14ac:dyDescent="0.3">
      <c r="A186" s="19"/>
      <c r="B186" s="20"/>
      <c r="C186" s="104"/>
      <c r="D186" s="104"/>
      <c r="E186" s="104"/>
      <c r="F186" s="104"/>
      <c r="G186" s="104"/>
      <c r="H186" s="104"/>
      <c r="I186" s="97"/>
      <c r="J186" s="97"/>
      <c r="K186" s="97"/>
      <c r="L186" s="59"/>
      <c r="M186" s="59"/>
      <c r="N186" s="141"/>
      <c r="O186" s="88" t="str">
        <f>IFERROR(LOOKUP(N186,'Data References'!$B$2:$C$7,'Data References'!$C$2:$C$7),"")</f>
        <v/>
      </c>
      <c r="P186" s="105"/>
      <c r="Q186" s="97"/>
      <c r="R186" s="98"/>
      <c r="S186" s="99"/>
    </row>
    <row r="187" spans="1:19" ht="17.25" thickBot="1" x14ac:dyDescent="0.3">
      <c r="A187" s="19"/>
      <c r="B187" s="20"/>
      <c r="C187" s="104"/>
      <c r="D187" s="104"/>
      <c r="E187" s="104"/>
      <c r="F187" s="104"/>
      <c r="G187" s="104"/>
      <c r="H187" s="104"/>
      <c r="I187" s="97"/>
      <c r="J187" s="97"/>
      <c r="K187" s="97"/>
      <c r="L187" s="59"/>
      <c r="M187" s="59"/>
      <c r="N187" s="141"/>
      <c r="O187" s="88" t="str">
        <f>IFERROR(LOOKUP(N187,'Data References'!$B$2:$C$7,'Data References'!$C$2:$C$7),"")</f>
        <v/>
      </c>
      <c r="P187" s="105"/>
      <c r="Q187" s="97"/>
      <c r="R187" s="98"/>
      <c r="S187" s="99"/>
    </row>
    <row r="188" spans="1:19" ht="17.25" thickBot="1" x14ac:dyDescent="0.3">
      <c r="A188" s="19"/>
      <c r="B188" s="20"/>
      <c r="C188" s="104"/>
      <c r="D188" s="104"/>
      <c r="E188" s="104"/>
      <c r="F188" s="104"/>
      <c r="G188" s="104"/>
      <c r="H188" s="104"/>
      <c r="I188" s="97"/>
      <c r="J188" s="97"/>
      <c r="K188" s="97"/>
      <c r="L188" s="59"/>
      <c r="M188" s="59"/>
      <c r="N188" s="141"/>
      <c r="O188" s="88" t="str">
        <f>IFERROR(LOOKUP(N188,'Data References'!$B$2:$C$7,'Data References'!$C$2:$C$7),"")</f>
        <v/>
      </c>
      <c r="P188" s="105"/>
      <c r="Q188" s="97"/>
      <c r="R188" s="98"/>
      <c r="S188" s="99"/>
    </row>
    <row r="189" spans="1:19" ht="17.25" thickBot="1" x14ac:dyDescent="0.3">
      <c r="A189" s="19"/>
      <c r="B189" s="20"/>
      <c r="C189" s="104"/>
      <c r="D189" s="104"/>
      <c r="E189" s="104"/>
      <c r="F189" s="104"/>
      <c r="G189" s="104"/>
      <c r="H189" s="104"/>
      <c r="I189" s="97"/>
      <c r="J189" s="97"/>
      <c r="K189" s="97"/>
      <c r="L189" s="59"/>
      <c r="M189" s="59"/>
      <c r="N189" s="141"/>
      <c r="O189" s="88" t="str">
        <f>IFERROR(LOOKUP(N189,'Data References'!$B$2:$C$7,'Data References'!$C$2:$C$7),"")</f>
        <v/>
      </c>
      <c r="P189" s="105"/>
      <c r="Q189" s="97"/>
      <c r="R189" s="98"/>
      <c r="S189" s="99"/>
    </row>
    <row r="190" spans="1:19" ht="17.25" thickBot="1" x14ac:dyDescent="0.3">
      <c r="A190" s="19"/>
      <c r="B190" s="20"/>
      <c r="C190" s="104"/>
      <c r="D190" s="104"/>
      <c r="E190" s="104"/>
      <c r="F190" s="104"/>
      <c r="G190" s="104"/>
      <c r="H190" s="104"/>
      <c r="I190" s="97"/>
      <c r="J190" s="97"/>
      <c r="K190" s="97"/>
      <c r="L190" s="59"/>
      <c r="M190" s="59"/>
      <c r="N190" s="141"/>
      <c r="O190" s="88" t="str">
        <f>IFERROR(LOOKUP(N190,'Data References'!$B$2:$C$7,'Data References'!$C$2:$C$7),"")</f>
        <v/>
      </c>
      <c r="P190" s="105"/>
      <c r="Q190" s="97"/>
      <c r="R190" s="98"/>
      <c r="S190" s="99"/>
    </row>
    <row r="191" spans="1:19" ht="17.25" thickBot="1" x14ac:dyDescent="0.3">
      <c r="A191" s="19"/>
      <c r="B191" s="20"/>
      <c r="C191" s="104"/>
      <c r="D191" s="104"/>
      <c r="E191" s="104"/>
      <c r="F191" s="104"/>
      <c r="G191" s="104"/>
      <c r="H191" s="104"/>
      <c r="I191" s="97"/>
      <c r="J191" s="97"/>
      <c r="K191" s="97"/>
      <c r="L191" s="59"/>
      <c r="M191" s="59"/>
      <c r="N191" s="141"/>
      <c r="O191" s="88" t="str">
        <f>IFERROR(LOOKUP(N191,'Data References'!$B$2:$C$7,'Data References'!$C$2:$C$7),"")</f>
        <v/>
      </c>
      <c r="P191" s="105"/>
      <c r="Q191" s="97"/>
      <c r="R191" s="98"/>
      <c r="S191" s="99"/>
    </row>
    <row r="192" spans="1:19" ht="17.25" thickBot="1" x14ac:dyDescent="0.3">
      <c r="A192" s="19"/>
      <c r="B192" s="20"/>
      <c r="C192" s="104"/>
      <c r="D192" s="104"/>
      <c r="E192" s="104"/>
      <c r="F192" s="104"/>
      <c r="G192" s="104"/>
      <c r="H192" s="104"/>
      <c r="I192" s="97"/>
      <c r="J192" s="97"/>
      <c r="K192" s="97"/>
      <c r="L192" s="59"/>
      <c r="M192" s="59"/>
      <c r="N192" s="141"/>
      <c r="O192" s="88" t="str">
        <f>IFERROR(LOOKUP(N192,'Data References'!$B$2:$C$7,'Data References'!$C$2:$C$7),"")</f>
        <v/>
      </c>
      <c r="P192" s="105"/>
      <c r="Q192" s="97"/>
      <c r="R192" s="98"/>
      <c r="S192" s="99"/>
    </row>
    <row r="193" spans="1:19" ht="17.25" thickBot="1" x14ac:dyDescent="0.3">
      <c r="A193" s="19"/>
      <c r="B193" s="20"/>
      <c r="C193" s="104"/>
      <c r="D193" s="104"/>
      <c r="E193" s="104"/>
      <c r="F193" s="104"/>
      <c r="G193" s="104"/>
      <c r="H193" s="104"/>
      <c r="I193" s="97"/>
      <c r="J193" s="97"/>
      <c r="K193" s="97"/>
      <c r="L193" s="59"/>
      <c r="M193" s="59"/>
      <c r="N193" s="141"/>
      <c r="O193" s="88" t="str">
        <f>IFERROR(LOOKUP(N193,'Data References'!$B$2:$C$7,'Data References'!$C$2:$C$7),"")</f>
        <v/>
      </c>
      <c r="P193" s="105"/>
      <c r="Q193" s="97"/>
      <c r="R193" s="98"/>
      <c r="S193" s="99"/>
    </row>
    <row r="194" spans="1:19" ht="17.25" thickBot="1" x14ac:dyDescent="0.3">
      <c r="A194" s="19"/>
      <c r="B194" s="20"/>
      <c r="C194" s="104"/>
      <c r="D194" s="104"/>
      <c r="E194" s="104"/>
      <c r="F194" s="104"/>
      <c r="G194" s="104"/>
      <c r="H194" s="104"/>
      <c r="I194" s="97"/>
      <c r="J194" s="97"/>
      <c r="K194" s="97"/>
      <c r="L194" s="59"/>
      <c r="M194" s="59"/>
      <c r="N194" s="141"/>
      <c r="O194" s="88" t="str">
        <f>IFERROR(LOOKUP(N194,'Data References'!$B$2:$C$7,'Data References'!$C$2:$C$7),"")</f>
        <v/>
      </c>
      <c r="P194" s="105"/>
      <c r="Q194" s="97"/>
      <c r="R194" s="98"/>
      <c r="S194" s="99"/>
    </row>
    <row r="195" spans="1:19" ht="17.25" thickBot="1" x14ac:dyDescent="0.3">
      <c r="A195" s="19"/>
      <c r="B195" s="20"/>
      <c r="C195" s="104"/>
      <c r="D195" s="104"/>
      <c r="E195" s="104"/>
      <c r="F195" s="104"/>
      <c r="G195" s="104"/>
      <c r="H195" s="104"/>
      <c r="I195" s="97"/>
      <c r="J195" s="97"/>
      <c r="K195" s="97"/>
      <c r="L195" s="59"/>
      <c r="M195" s="59"/>
      <c r="N195" s="141"/>
      <c r="O195" s="88" t="str">
        <f>IFERROR(LOOKUP(N195,'Data References'!$B$2:$C$7,'Data References'!$C$2:$C$7),"")</f>
        <v/>
      </c>
      <c r="P195" s="105"/>
      <c r="Q195" s="97"/>
      <c r="R195" s="98"/>
      <c r="S195" s="99"/>
    </row>
    <row r="196" spans="1:19" ht="17.25" thickBot="1" x14ac:dyDescent="0.3">
      <c r="A196" s="19"/>
      <c r="B196" s="20"/>
      <c r="C196" s="104"/>
      <c r="D196" s="104"/>
      <c r="E196" s="104"/>
      <c r="F196" s="104"/>
      <c r="G196" s="104"/>
      <c r="H196" s="104"/>
      <c r="I196" s="97"/>
      <c r="J196" s="97"/>
      <c r="K196" s="97"/>
      <c r="L196" s="59"/>
      <c r="M196" s="59"/>
      <c r="N196" s="141"/>
      <c r="O196" s="88" t="str">
        <f>IFERROR(LOOKUP(N196,'Data References'!$B$2:$C$7,'Data References'!$C$2:$C$7),"")</f>
        <v/>
      </c>
      <c r="P196" s="105"/>
      <c r="Q196" s="97"/>
      <c r="R196" s="98"/>
      <c r="S196" s="99"/>
    </row>
    <row r="197" spans="1:19" ht="17.25" thickBot="1" x14ac:dyDescent="0.3">
      <c r="A197" s="19"/>
      <c r="B197" s="20"/>
      <c r="C197" s="104"/>
      <c r="D197" s="104"/>
      <c r="E197" s="104"/>
      <c r="F197" s="104"/>
      <c r="G197" s="104"/>
      <c r="H197" s="104"/>
      <c r="I197" s="97"/>
      <c r="J197" s="97"/>
      <c r="K197" s="97"/>
      <c r="L197" s="59"/>
      <c r="M197" s="59"/>
      <c r="N197" s="141"/>
      <c r="O197" s="88" t="str">
        <f>IFERROR(LOOKUP(N197,'Data References'!$B$2:$C$7,'Data References'!$C$2:$C$7),"")</f>
        <v/>
      </c>
      <c r="P197" s="105"/>
      <c r="Q197" s="97"/>
      <c r="R197" s="98"/>
      <c r="S197" s="99"/>
    </row>
    <row r="198" spans="1:19" ht="17.25" thickBot="1" x14ac:dyDescent="0.3">
      <c r="A198" s="19"/>
      <c r="B198" s="20"/>
      <c r="C198" s="104"/>
      <c r="D198" s="104"/>
      <c r="E198" s="104"/>
      <c r="F198" s="104"/>
      <c r="G198" s="104"/>
      <c r="H198" s="104"/>
      <c r="I198" s="97"/>
      <c r="J198" s="97"/>
      <c r="K198" s="97"/>
      <c r="L198" s="59"/>
      <c r="M198" s="59"/>
      <c r="N198" s="141"/>
      <c r="O198" s="88" t="str">
        <f>IFERROR(LOOKUP(N198,'Data References'!$B$2:$C$7,'Data References'!$C$2:$C$7),"")</f>
        <v/>
      </c>
      <c r="P198" s="105"/>
      <c r="Q198" s="97"/>
      <c r="R198" s="98"/>
      <c r="S198" s="99"/>
    </row>
    <row r="199" spans="1:19" ht="17.25" thickBot="1" x14ac:dyDescent="0.3">
      <c r="A199" s="19"/>
      <c r="B199" s="20"/>
      <c r="C199" s="104"/>
      <c r="D199" s="104"/>
      <c r="E199" s="104"/>
      <c r="F199" s="104"/>
      <c r="G199" s="104"/>
      <c r="H199" s="104"/>
      <c r="I199" s="97"/>
      <c r="J199" s="97"/>
      <c r="K199" s="97"/>
      <c r="L199" s="59"/>
      <c r="M199" s="59"/>
      <c r="N199" s="141"/>
      <c r="O199" s="88" t="str">
        <f>IFERROR(LOOKUP(N199,'Data References'!$B$2:$C$7,'Data References'!$C$2:$C$7),"")</f>
        <v/>
      </c>
      <c r="P199" s="105"/>
      <c r="Q199" s="97"/>
      <c r="R199" s="98"/>
      <c r="S199" s="99"/>
    </row>
    <row r="200" spans="1:19" ht="17.25" thickBot="1" x14ac:dyDescent="0.3">
      <c r="A200" s="19"/>
      <c r="B200" s="20"/>
      <c r="C200" s="104"/>
      <c r="D200" s="104"/>
      <c r="E200" s="104"/>
      <c r="F200" s="104"/>
      <c r="G200" s="104"/>
      <c r="H200" s="104"/>
      <c r="I200" s="97"/>
      <c r="J200" s="97"/>
      <c r="K200" s="97"/>
      <c r="L200" s="59"/>
      <c r="M200" s="59"/>
      <c r="N200" s="141"/>
      <c r="O200" s="88" t="str">
        <f>IFERROR(LOOKUP(N200,'Data References'!$B$2:$C$7,'Data References'!$C$2:$C$7),"")</f>
        <v/>
      </c>
      <c r="P200" s="105"/>
      <c r="Q200" s="97"/>
      <c r="R200" s="98"/>
      <c r="S200" s="99"/>
    </row>
    <row r="201" spans="1:19" ht="17.25" thickBot="1" x14ac:dyDescent="0.3">
      <c r="A201" s="19"/>
      <c r="B201" s="20"/>
      <c r="C201" s="104"/>
      <c r="D201" s="104"/>
      <c r="E201" s="104"/>
      <c r="F201" s="104"/>
      <c r="G201" s="104"/>
      <c r="H201" s="104"/>
      <c r="I201" s="97"/>
      <c r="J201" s="97"/>
      <c r="K201" s="97"/>
      <c r="L201" s="59"/>
      <c r="M201" s="59"/>
      <c r="N201" s="141"/>
      <c r="O201" s="88" t="str">
        <f>IFERROR(LOOKUP(N201,'Data References'!$B$2:$C$7,'Data References'!$C$2:$C$7),"")</f>
        <v/>
      </c>
      <c r="P201" s="105"/>
      <c r="Q201" s="97"/>
      <c r="R201" s="98"/>
      <c r="S201" s="99"/>
    </row>
    <row r="202" spans="1:19" ht="17.25" thickBot="1" x14ac:dyDescent="0.3">
      <c r="A202" s="19"/>
      <c r="B202" s="20"/>
      <c r="C202" s="104"/>
      <c r="D202" s="104"/>
      <c r="E202" s="104"/>
      <c r="F202" s="104"/>
      <c r="G202" s="104"/>
      <c r="H202" s="104"/>
      <c r="I202" s="97"/>
      <c r="J202" s="97"/>
      <c r="K202" s="97"/>
      <c r="L202" s="59"/>
      <c r="M202" s="59"/>
      <c r="N202" s="141"/>
      <c r="O202" s="88" t="str">
        <f>IFERROR(LOOKUP(N202,'Data References'!$B$2:$C$7,'Data References'!$C$2:$C$7),"")</f>
        <v/>
      </c>
      <c r="P202" s="105"/>
      <c r="Q202" s="97"/>
      <c r="R202" s="98"/>
      <c r="S202" s="99"/>
    </row>
    <row r="203" spans="1:19" ht="17.25" thickBot="1" x14ac:dyDescent="0.3">
      <c r="A203" s="19"/>
      <c r="B203" s="20"/>
      <c r="C203" s="104"/>
      <c r="D203" s="104"/>
      <c r="E203" s="104"/>
      <c r="F203" s="104"/>
      <c r="G203" s="104"/>
      <c r="H203" s="104"/>
      <c r="I203" s="97"/>
      <c r="J203" s="97"/>
      <c r="K203" s="97"/>
      <c r="L203" s="59"/>
      <c r="M203" s="59"/>
      <c r="N203" s="141"/>
      <c r="O203" s="88" t="str">
        <f>IFERROR(LOOKUP(N203,'Data References'!$B$2:$C$7,'Data References'!$C$2:$C$7),"")</f>
        <v/>
      </c>
      <c r="P203" s="105"/>
      <c r="Q203" s="97"/>
      <c r="R203" s="98"/>
      <c r="S203" s="99"/>
    </row>
    <row r="204" spans="1:19" ht="17.25" thickBot="1" x14ac:dyDescent="0.3">
      <c r="A204" s="19"/>
      <c r="B204" s="20"/>
      <c r="C204" s="104"/>
      <c r="D204" s="104"/>
      <c r="E204" s="104"/>
      <c r="F204" s="104"/>
      <c r="G204" s="104"/>
      <c r="H204" s="104"/>
      <c r="I204" s="97"/>
      <c r="J204" s="97"/>
      <c r="K204" s="97"/>
      <c r="L204" s="59"/>
      <c r="M204" s="59"/>
      <c r="N204" s="141"/>
      <c r="O204" s="88" t="str">
        <f>IFERROR(LOOKUP(N204,'Data References'!$B$2:$C$7,'Data References'!$C$2:$C$7),"")</f>
        <v/>
      </c>
      <c r="P204" s="105"/>
      <c r="Q204" s="97"/>
      <c r="R204" s="98"/>
      <c r="S204" s="99"/>
    </row>
    <row r="205" spans="1:19" ht="17.25" thickBot="1" x14ac:dyDescent="0.3">
      <c r="A205" s="19"/>
      <c r="B205" s="20"/>
      <c r="C205" s="104"/>
      <c r="D205" s="104"/>
      <c r="E205" s="104"/>
      <c r="F205" s="104"/>
      <c r="G205" s="104"/>
      <c r="H205" s="104"/>
      <c r="I205" s="97"/>
      <c r="J205" s="97"/>
      <c r="K205" s="97"/>
      <c r="L205" s="59"/>
      <c r="M205" s="59"/>
      <c r="N205" s="141"/>
      <c r="O205" s="88" t="str">
        <f>IFERROR(LOOKUP(N205,'Data References'!$B$2:$C$7,'Data References'!$C$2:$C$7),"")</f>
        <v/>
      </c>
      <c r="P205" s="105"/>
      <c r="Q205" s="97"/>
      <c r="R205" s="98"/>
      <c r="S205" s="99"/>
    </row>
    <row r="206" spans="1:19" ht="17.25" thickBot="1" x14ac:dyDescent="0.3">
      <c r="A206" s="19"/>
      <c r="B206" s="20"/>
      <c r="C206" s="104"/>
      <c r="D206" s="104"/>
      <c r="E206" s="104"/>
      <c r="F206" s="104"/>
      <c r="G206" s="104"/>
      <c r="H206" s="104"/>
      <c r="I206" s="97"/>
      <c r="J206" s="97"/>
      <c r="K206" s="97"/>
      <c r="L206" s="59"/>
      <c r="M206" s="59"/>
      <c r="N206" s="141"/>
      <c r="O206" s="88" t="str">
        <f>IFERROR(LOOKUP(N206,'Data References'!$B$2:$C$7,'Data References'!$C$2:$C$7),"")</f>
        <v/>
      </c>
      <c r="P206" s="105"/>
      <c r="Q206" s="97"/>
      <c r="R206" s="98"/>
      <c r="S206" s="99"/>
    </row>
    <row r="207" spans="1:19" ht="17.25" thickBot="1" x14ac:dyDescent="0.3">
      <c r="A207" s="19"/>
      <c r="B207" s="20"/>
      <c r="C207" s="104"/>
      <c r="D207" s="104"/>
      <c r="E207" s="104"/>
      <c r="F207" s="104"/>
      <c r="G207" s="104"/>
      <c r="H207" s="104"/>
      <c r="I207" s="97"/>
      <c r="J207" s="97"/>
      <c r="K207" s="97"/>
      <c r="L207" s="59"/>
      <c r="M207" s="59"/>
      <c r="N207" s="141"/>
      <c r="O207" s="88" t="str">
        <f>IFERROR(LOOKUP(N207,'Data References'!$B$2:$C$7,'Data References'!$C$2:$C$7),"")</f>
        <v/>
      </c>
      <c r="P207" s="105"/>
      <c r="Q207" s="97"/>
      <c r="R207" s="98"/>
      <c r="S207" s="99"/>
    </row>
    <row r="208" spans="1:19" ht="17.25" thickBot="1" x14ac:dyDescent="0.3">
      <c r="A208" s="19"/>
      <c r="B208" s="20"/>
      <c r="C208" s="104"/>
      <c r="D208" s="104"/>
      <c r="E208" s="104"/>
      <c r="F208" s="104"/>
      <c r="G208" s="104"/>
      <c r="H208" s="104"/>
      <c r="I208" s="97"/>
      <c r="J208" s="97"/>
      <c r="K208" s="97"/>
      <c r="L208" s="59"/>
      <c r="M208" s="59"/>
      <c r="N208" s="141"/>
      <c r="O208" s="88" t="str">
        <f>IFERROR(LOOKUP(N208,'Data References'!$B$2:$C$7,'Data References'!$C$2:$C$7),"")</f>
        <v/>
      </c>
      <c r="P208" s="105"/>
      <c r="Q208" s="97"/>
      <c r="R208" s="98"/>
      <c r="S208" s="99"/>
    </row>
    <row r="209" spans="1:19" ht="17.25" thickBot="1" x14ac:dyDescent="0.3">
      <c r="A209" s="19"/>
      <c r="B209" s="20"/>
      <c r="C209" s="104"/>
      <c r="D209" s="104"/>
      <c r="E209" s="104"/>
      <c r="F209" s="104"/>
      <c r="G209" s="104"/>
      <c r="H209" s="104"/>
      <c r="I209" s="97"/>
      <c r="J209" s="97"/>
      <c r="K209" s="97"/>
      <c r="L209" s="59"/>
      <c r="M209" s="59"/>
      <c r="N209" s="141"/>
      <c r="O209" s="88" t="str">
        <f>IFERROR(LOOKUP(N209,'Data References'!$B$2:$C$7,'Data References'!$C$2:$C$7),"")</f>
        <v/>
      </c>
      <c r="P209" s="105"/>
      <c r="Q209" s="97"/>
      <c r="R209" s="98"/>
      <c r="S209" s="99"/>
    </row>
    <row r="210" spans="1:19" ht="17.25" thickBot="1" x14ac:dyDescent="0.3">
      <c r="A210" s="19"/>
      <c r="B210" s="20"/>
      <c r="C210" s="104"/>
      <c r="D210" s="104"/>
      <c r="E210" s="104"/>
      <c r="F210" s="104"/>
      <c r="G210" s="104"/>
      <c r="H210" s="104"/>
      <c r="I210" s="97"/>
      <c r="J210" s="97"/>
      <c r="K210" s="97"/>
      <c r="L210" s="59"/>
      <c r="M210" s="59"/>
      <c r="N210" s="141"/>
      <c r="O210" s="88" t="str">
        <f>IFERROR(LOOKUP(N210,'Data References'!$B$2:$C$7,'Data References'!$C$2:$C$7),"")</f>
        <v/>
      </c>
      <c r="P210" s="105"/>
      <c r="Q210" s="97"/>
      <c r="R210" s="98"/>
      <c r="S210" s="99"/>
    </row>
    <row r="211" spans="1:19" ht="17.25" thickBot="1" x14ac:dyDescent="0.3">
      <c r="A211" s="19"/>
      <c r="B211" s="20"/>
      <c r="C211" s="104"/>
      <c r="D211" s="104"/>
      <c r="E211" s="104"/>
      <c r="F211" s="104"/>
      <c r="G211" s="104"/>
      <c r="H211" s="104"/>
      <c r="I211" s="97"/>
      <c r="J211" s="97"/>
      <c r="K211" s="97"/>
      <c r="L211" s="59"/>
      <c r="M211" s="59"/>
      <c r="N211" s="141"/>
      <c r="O211" s="88" t="str">
        <f>IFERROR(LOOKUP(N211,'Data References'!$B$2:$C$7,'Data References'!$C$2:$C$7),"")</f>
        <v/>
      </c>
      <c r="P211" s="105"/>
      <c r="Q211" s="97"/>
      <c r="R211" s="98"/>
      <c r="S211" s="99"/>
    </row>
    <row r="212" spans="1:19" ht="17.25" thickBot="1" x14ac:dyDescent="0.3">
      <c r="A212" s="19"/>
      <c r="B212" s="20"/>
      <c r="C212" s="104"/>
      <c r="D212" s="104"/>
      <c r="E212" s="104"/>
      <c r="F212" s="104"/>
      <c r="G212" s="104"/>
      <c r="H212" s="104"/>
      <c r="I212" s="97"/>
      <c r="J212" s="97"/>
      <c r="K212" s="97"/>
      <c r="L212" s="59"/>
      <c r="M212" s="59"/>
      <c r="N212" s="141"/>
      <c r="O212" s="88" t="str">
        <f>IFERROR(LOOKUP(N212,'Data References'!$B$2:$C$7,'Data References'!$C$2:$C$7),"")</f>
        <v/>
      </c>
      <c r="P212" s="105"/>
      <c r="Q212" s="97"/>
      <c r="R212" s="98"/>
      <c r="S212" s="99"/>
    </row>
    <row r="213" spans="1:19" ht="17.25" thickBot="1" x14ac:dyDescent="0.3">
      <c r="A213" s="19"/>
      <c r="B213" s="20"/>
      <c r="C213" s="104"/>
      <c r="D213" s="104"/>
      <c r="E213" s="104"/>
      <c r="F213" s="104"/>
      <c r="G213" s="104"/>
      <c r="H213" s="104"/>
      <c r="I213" s="97"/>
      <c r="J213" s="97"/>
      <c r="K213" s="97"/>
      <c r="L213" s="59"/>
      <c r="M213" s="59"/>
      <c r="N213" s="141"/>
      <c r="O213" s="88" t="str">
        <f>IFERROR(LOOKUP(N213,'Data References'!$B$2:$C$7,'Data References'!$C$2:$C$7),"")</f>
        <v/>
      </c>
      <c r="P213" s="105"/>
      <c r="Q213" s="97"/>
      <c r="R213" s="98"/>
      <c r="S213" s="99"/>
    </row>
    <row r="214" spans="1:19" ht="17.25" thickBot="1" x14ac:dyDescent="0.3">
      <c r="A214" s="19"/>
      <c r="B214" s="20"/>
      <c r="C214" s="104"/>
      <c r="D214" s="104"/>
      <c r="E214" s="104"/>
      <c r="F214" s="104"/>
      <c r="G214" s="104"/>
      <c r="H214" s="104"/>
      <c r="I214" s="97"/>
      <c r="J214" s="97"/>
      <c r="K214" s="97"/>
      <c r="L214" s="59"/>
      <c r="M214" s="59"/>
      <c r="N214" s="141"/>
      <c r="O214" s="88" t="str">
        <f>IFERROR(LOOKUP(N214,'Data References'!$B$2:$C$7,'Data References'!$C$2:$C$7),"")</f>
        <v/>
      </c>
      <c r="P214" s="105"/>
      <c r="Q214" s="97"/>
      <c r="R214" s="98"/>
      <c r="S214" s="99"/>
    </row>
    <row r="215" spans="1:19" ht="17.25" thickBot="1" x14ac:dyDescent="0.3">
      <c r="A215" s="19"/>
      <c r="B215" s="20"/>
      <c r="C215" s="104"/>
      <c r="D215" s="104"/>
      <c r="E215" s="104"/>
      <c r="F215" s="104"/>
      <c r="G215" s="104"/>
      <c r="H215" s="104"/>
      <c r="I215" s="97"/>
      <c r="J215" s="97"/>
      <c r="K215" s="97"/>
      <c r="L215" s="59"/>
      <c r="M215" s="59"/>
      <c r="N215" s="141"/>
      <c r="O215" s="88" t="str">
        <f>IFERROR(LOOKUP(N215,'Data References'!$B$2:$C$7,'Data References'!$C$2:$C$7),"")</f>
        <v/>
      </c>
      <c r="P215" s="105"/>
      <c r="Q215" s="97"/>
      <c r="R215" s="98"/>
      <c r="S215" s="99"/>
    </row>
    <row r="216" spans="1:19" ht="17.25" thickBot="1" x14ac:dyDescent="0.3">
      <c r="A216" s="19"/>
      <c r="B216" s="20"/>
      <c r="C216" s="104"/>
      <c r="D216" s="104"/>
      <c r="E216" s="104"/>
      <c r="F216" s="104"/>
      <c r="G216" s="104"/>
      <c r="H216" s="104"/>
      <c r="I216" s="97"/>
      <c r="J216" s="97"/>
      <c r="K216" s="97"/>
      <c r="L216" s="59"/>
      <c r="M216" s="59"/>
      <c r="N216" s="141"/>
      <c r="O216" s="88" t="str">
        <f>IFERROR(LOOKUP(N216,'Data References'!$B$2:$C$7,'Data References'!$C$2:$C$7),"")</f>
        <v/>
      </c>
      <c r="P216" s="105"/>
      <c r="Q216" s="97"/>
      <c r="R216" s="98"/>
      <c r="S216" s="99"/>
    </row>
    <row r="217" spans="1:19" ht="17.25" thickBot="1" x14ac:dyDescent="0.3">
      <c r="A217" s="19"/>
      <c r="B217" s="20"/>
      <c r="C217" s="104"/>
      <c r="D217" s="104"/>
      <c r="E217" s="104"/>
      <c r="F217" s="104"/>
      <c r="G217" s="104"/>
      <c r="H217" s="104"/>
      <c r="I217" s="97"/>
      <c r="J217" s="97"/>
      <c r="K217" s="97"/>
      <c r="L217" s="59"/>
      <c r="M217" s="59"/>
      <c r="N217" s="141"/>
      <c r="O217" s="88" t="str">
        <f>IFERROR(LOOKUP(N217,'Data References'!$B$2:$C$7,'Data References'!$C$2:$C$7),"")</f>
        <v/>
      </c>
      <c r="P217" s="105"/>
      <c r="Q217" s="97"/>
      <c r="R217" s="98"/>
      <c r="S217" s="99"/>
    </row>
    <row r="218" spans="1:19" ht="17.25" thickBot="1" x14ac:dyDescent="0.3">
      <c r="A218" s="19"/>
      <c r="B218" s="20"/>
      <c r="C218" s="104"/>
      <c r="D218" s="104"/>
      <c r="E218" s="104"/>
      <c r="F218" s="104"/>
      <c r="G218" s="104"/>
      <c r="H218" s="104"/>
      <c r="I218" s="97"/>
      <c r="J218" s="97"/>
      <c r="K218" s="97"/>
      <c r="L218" s="59"/>
      <c r="M218" s="59"/>
      <c r="N218" s="141"/>
      <c r="O218" s="88" t="str">
        <f>IFERROR(LOOKUP(N218,'Data References'!$B$2:$C$7,'Data References'!$C$2:$C$7),"")</f>
        <v/>
      </c>
      <c r="P218" s="105"/>
      <c r="Q218" s="97"/>
      <c r="R218" s="98"/>
      <c r="S218" s="99"/>
    </row>
    <row r="219" spans="1:19" ht="17.25" thickBot="1" x14ac:dyDescent="0.3">
      <c r="A219" s="19"/>
      <c r="B219" s="20"/>
      <c r="C219" s="104"/>
      <c r="D219" s="104"/>
      <c r="E219" s="104"/>
      <c r="F219" s="104"/>
      <c r="G219" s="104"/>
      <c r="H219" s="104"/>
      <c r="I219" s="97"/>
      <c r="J219" s="97"/>
      <c r="K219" s="97"/>
      <c r="L219" s="59"/>
      <c r="M219" s="59"/>
      <c r="N219" s="141"/>
      <c r="O219" s="88" t="str">
        <f>IFERROR(LOOKUP(N219,'Data References'!$B$2:$C$7,'Data References'!$C$2:$C$7),"")</f>
        <v/>
      </c>
      <c r="P219" s="105"/>
      <c r="Q219" s="97"/>
      <c r="R219" s="98"/>
      <c r="S219" s="99"/>
    </row>
    <row r="220" spans="1:19" ht="17.25" thickBot="1" x14ac:dyDescent="0.3">
      <c r="A220" s="19"/>
      <c r="B220" s="20"/>
      <c r="C220" s="104"/>
      <c r="D220" s="104"/>
      <c r="E220" s="104"/>
      <c r="F220" s="104"/>
      <c r="G220" s="104"/>
      <c r="H220" s="104"/>
      <c r="I220" s="97"/>
      <c r="J220" s="97"/>
      <c r="K220" s="97"/>
      <c r="L220" s="59"/>
      <c r="M220" s="59"/>
      <c r="N220" s="141"/>
      <c r="O220" s="88" t="str">
        <f>IFERROR(LOOKUP(N220,'Data References'!$B$2:$C$7,'Data References'!$C$2:$C$7),"")</f>
        <v/>
      </c>
      <c r="P220" s="105"/>
      <c r="Q220" s="97"/>
      <c r="R220" s="98"/>
      <c r="S220" s="99"/>
    </row>
    <row r="221" spans="1:19" ht="17.25" thickBot="1" x14ac:dyDescent="0.3">
      <c r="A221" s="19"/>
      <c r="B221" s="20"/>
      <c r="C221" s="104"/>
      <c r="D221" s="104"/>
      <c r="E221" s="104"/>
      <c r="F221" s="104"/>
      <c r="G221" s="104"/>
      <c r="H221" s="104"/>
      <c r="I221" s="97"/>
      <c r="J221" s="97"/>
      <c r="K221" s="97"/>
      <c r="L221" s="59"/>
      <c r="M221" s="59"/>
      <c r="N221" s="141"/>
      <c r="O221" s="88" t="str">
        <f>IFERROR(LOOKUP(N221,'Data References'!$B$2:$C$7,'Data References'!$C$2:$C$7),"")</f>
        <v/>
      </c>
      <c r="P221" s="105"/>
      <c r="Q221" s="97"/>
      <c r="R221" s="98"/>
      <c r="S221" s="99"/>
    </row>
    <row r="222" spans="1:19" ht="17.25" thickBot="1" x14ac:dyDescent="0.3">
      <c r="A222" s="19"/>
      <c r="B222" s="20"/>
      <c r="C222" s="104"/>
      <c r="D222" s="104"/>
      <c r="E222" s="104"/>
      <c r="F222" s="104"/>
      <c r="G222" s="104"/>
      <c r="H222" s="104"/>
      <c r="I222" s="97"/>
      <c r="J222" s="97"/>
      <c r="K222" s="97"/>
      <c r="L222" s="59"/>
      <c r="M222" s="59"/>
      <c r="N222" s="141"/>
      <c r="O222" s="88" t="str">
        <f>IFERROR(LOOKUP(N222,'Data References'!$B$2:$C$7,'Data References'!$C$2:$C$7),"")</f>
        <v/>
      </c>
      <c r="P222" s="105"/>
      <c r="Q222" s="97"/>
      <c r="R222" s="98"/>
      <c r="S222" s="99"/>
    </row>
    <row r="223" spans="1:19" ht="17.25" thickBot="1" x14ac:dyDescent="0.3">
      <c r="A223" s="19"/>
      <c r="B223" s="20"/>
      <c r="C223" s="104"/>
      <c r="D223" s="104"/>
      <c r="E223" s="104"/>
      <c r="F223" s="104"/>
      <c r="G223" s="104"/>
      <c r="H223" s="104"/>
      <c r="I223" s="97"/>
      <c r="J223" s="97"/>
      <c r="K223" s="97"/>
      <c r="L223" s="59"/>
      <c r="M223" s="59"/>
      <c r="N223" s="141"/>
      <c r="O223" s="88" t="str">
        <f>IFERROR(LOOKUP(N223,'Data References'!$B$2:$C$7,'Data References'!$C$2:$C$7),"")</f>
        <v/>
      </c>
      <c r="P223" s="105"/>
      <c r="Q223" s="97"/>
      <c r="R223" s="98"/>
      <c r="S223" s="99"/>
    </row>
    <row r="224" spans="1:19" ht="17.25" thickBot="1" x14ac:dyDescent="0.3">
      <c r="A224" s="19"/>
      <c r="B224" s="20"/>
      <c r="C224" s="104"/>
      <c r="D224" s="104"/>
      <c r="E224" s="104"/>
      <c r="F224" s="104"/>
      <c r="G224" s="104"/>
      <c r="H224" s="104"/>
      <c r="I224" s="97"/>
      <c r="J224" s="97"/>
      <c r="K224" s="97"/>
      <c r="L224" s="59"/>
      <c r="M224" s="59"/>
      <c r="N224" s="141"/>
      <c r="O224" s="88" t="str">
        <f>IFERROR(LOOKUP(N224,'Data References'!$B$2:$C$7,'Data References'!$C$2:$C$7),"")</f>
        <v/>
      </c>
      <c r="P224" s="105"/>
      <c r="Q224" s="97"/>
      <c r="R224" s="98"/>
      <c r="S224" s="99"/>
    </row>
    <row r="225" spans="1:19" ht="17.25" thickBot="1" x14ac:dyDescent="0.3">
      <c r="A225" s="19"/>
      <c r="B225" s="20"/>
      <c r="C225" s="104"/>
      <c r="D225" s="104"/>
      <c r="E225" s="104"/>
      <c r="F225" s="104"/>
      <c r="G225" s="104"/>
      <c r="H225" s="104"/>
      <c r="I225" s="97"/>
      <c r="J225" s="97"/>
      <c r="K225" s="97"/>
      <c r="L225" s="59"/>
      <c r="M225" s="59"/>
      <c r="N225" s="141"/>
      <c r="O225" s="88" t="str">
        <f>IFERROR(LOOKUP(N225,'Data References'!$B$2:$C$7,'Data References'!$C$2:$C$7),"")</f>
        <v/>
      </c>
      <c r="P225" s="105"/>
      <c r="Q225" s="97"/>
      <c r="R225" s="98"/>
      <c r="S225" s="99"/>
    </row>
    <row r="226" spans="1:19" ht="17.25" thickBot="1" x14ac:dyDescent="0.3">
      <c r="A226" s="19"/>
      <c r="B226" s="20"/>
      <c r="C226" s="104"/>
      <c r="D226" s="104"/>
      <c r="E226" s="104"/>
      <c r="F226" s="104"/>
      <c r="G226" s="104"/>
      <c r="H226" s="104"/>
      <c r="I226" s="97"/>
      <c r="J226" s="97"/>
      <c r="K226" s="97"/>
      <c r="L226" s="59"/>
      <c r="M226" s="59"/>
      <c r="N226" s="141"/>
      <c r="O226" s="88" t="str">
        <f>IFERROR(LOOKUP(N226,'Data References'!$B$2:$C$7,'Data References'!$C$2:$C$7),"")</f>
        <v/>
      </c>
      <c r="P226" s="105"/>
      <c r="Q226" s="97"/>
      <c r="R226" s="98"/>
      <c r="S226" s="99"/>
    </row>
    <row r="227" spans="1:19" ht="17.25" thickBot="1" x14ac:dyDescent="0.3">
      <c r="A227" s="19"/>
      <c r="B227" s="20"/>
      <c r="C227" s="104"/>
      <c r="D227" s="104"/>
      <c r="E227" s="104"/>
      <c r="F227" s="104"/>
      <c r="G227" s="104"/>
      <c r="H227" s="104"/>
      <c r="I227" s="97"/>
      <c r="J227" s="97"/>
      <c r="K227" s="97"/>
      <c r="L227" s="59"/>
      <c r="M227" s="59"/>
      <c r="N227" s="141"/>
      <c r="O227" s="88" t="str">
        <f>IFERROR(LOOKUP(N227,'Data References'!$B$2:$C$7,'Data References'!$C$2:$C$7),"")</f>
        <v/>
      </c>
      <c r="P227" s="105"/>
      <c r="Q227" s="97"/>
      <c r="R227" s="98"/>
      <c r="S227" s="99"/>
    </row>
    <row r="228" spans="1:19" ht="17.25" thickBot="1" x14ac:dyDescent="0.3">
      <c r="A228" s="19"/>
      <c r="B228" s="20"/>
      <c r="C228" s="104"/>
      <c r="D228" s="104"/>
      <c r="E228" s="104"/>
      <c r="F228" s="104"/>
      <c r="G228" s="104"/>
      <c r="H228" s="104"/>
      <c r="I228" s="97"/>
      <c r="J228" s="97"/>
      <c r="K228" s="97"/>
      <c r="L228" s="59"/>
      <c r="M228" s="59"/>
      <c r="N228" s="141"/>
      <c r="O228" s="88" t="str">
        <f>IFERROR(LOOKUP(N228,'Data References'!$B$2:$C$7,'Data References'!$C$2:$C$7),"")</f>
        <v/>
      </c>
      <c r="P228" s="105"/>
      <c r="Q228" s="97"/>
      <c r="R228" s="98"/>
      <c r="S228" s="99"/>
    </row>
    <row r="229" spans="1:19" ht="17.25" thickBot="1" x14ac:dyDescent="0.3">
      <c r="A229" s="19"/>
      <c r="B229" s="20"/>
      <c r="C229" s="104"/>
      <c r="D229" s="104"/>
      <c r="E229" s="104"/>
      <c r="F229" s="104"/>
      <c r="G229" s="104"/>
      <c r="H229" s="104"/>
      <c r="I229" s="97"/>
      <c r="J229" s="97"/>
      <c r="K229" s="97"/>
      <c r="L229" s="59"/>
      <c r="M229" s="59"/>
      <c r="N229" s="141"/>
      <c r="O229" s="88" t="str">
        <f>IFERROR(LOOKUP(N229,'Data References'!$B$2:$C$7,'Data References'!$C$2:$C$7),"")</f>
        <v/>
      </c>
      <c r="P229" s="105"/>
      <c r="Q229" s="97"/>
      <c r="R229" s="98"/>
      <c r="S229" s="99"/>
    </row>
    <row r="230" spans="1:19" ht="17.25" thickBot="1" x14ac:dyDescent="0.3">
      <c r="A230" s="19"/>
      <c r="B230" s="20"/>
      <c r="C230" s="104"/>
      <c r="D230" s="104"/>
      <c r="E230" s="104"/>
      <c r="F230" s="104"/>
      <c r="G230" s="104"/>
      <c r="H230" s="104"/>
      <c r="I230" s="97"/>
      <c r="J230" s="97"/>
      <c r="K230" s="97"/>
      <c r="L230" s="59"/>
      <c r="M230" s="59"/>
      <c r="N230" s="141"/>
      <c r="O230" s="88" t="str">
        <f>IFERROR(LOOKUP(N230,'Data References'!$B$2:$C$7,'Data References'!$C$2:$C$7),"")</f>
        <v/>
      </c>
      <c r="P230" s="105"/>
      <c r="Q230" s="97"/>
      <c r="R230" s="98"/>
      <c r="S230" s="99"/>
    </row>
    <row r="231" spans="1:19" ht="17.25" thickBot="1" x14ac:dyDescent="0.3">
      <c r="A231" s="19"/>
      <c r="B231" s="20"/>
      <c r="C231" s="104"/>
      <c r="D231" s="104"/>
      <c r="E231" s="104"/>
      <c r="F231" s="104"/>
      <c r="G231" s="104"/>
      <c r="H231" s="104"/>
      <c r="I231" s="97"/>
      <c r="J231" s="97"/>
      <c r="K231" s="97"/>
      <c r="L231" s="59"/>
      <c r="M231" s="59"/>
      <c r="N231" s="141"/>
      <c r="O231" s="88" t="str">
        <f>IFERROR(LOOKUP(N231,'Data References'!$B$2:$C$7,'Data References'!$C$2:$C$7),"")</f>
        <v/>
      </c>
      <c r="P231" s="105"/>
      <c r="Q231" s="97"/>
      <c r="R231" s="98"/>
      <c r="S231" s="99"/>
    </row>
    <row r="232" spans="1:19" ht="17.25" thickBot="1" x14ac:dyDescent="0.3">
      <c r="A232" s="19"/>
      <c r="B232" s="20"/>
      <c r="C232" s="104"/>
      <c r="D232" s="104"/>
      <c r="E232" s="104"/>
      <c r="F232" s="104"/>
      <c r="G232" s="104"/>
      <c r="H232" s="104"/>
      <c r="I232" s="97"/>
      <c r="J232" s="97"/>
      <c r="K232" s="97"/>
      <c r="L232" s="59"/>
      <c r="M232" s="59"/>
      <c r="N232" s="141"/>
      <c r="O232" s="88" t="str">
        <f>IFERROR(LOOKUP(N232,'Data References'!$B$2:$C$7,'Data References'!$C$2:$C$7),"")</f>
        <v/>
      </c>
      <c r="P232" s="105"/>
      <c r="Q232" s="97"/>
      <c r="R232" s="98"/>
      <c r="S232" s="99"/>
    </row>
    <row r="233" spans="1:19" ht="17.25" thickBot="1" x14ac:dyDescent="0.3">
      <c r="A233" s="19"/>
      <c r="B233" s="20"/>
      <c r="C233" s="104"/>
      <c r="D233" s="104"/>
      <c r="E233" s="104"/>
      <c r="F233" s="104"/>
      <c r="G233" s="104"/>
      <c r="H233" s="104"/>
      <c r="I233" s="97"/>
      <c r="J233" s="97"/>
      <c r="K233" s="97"/>
      <c r="L233" s="59"/>
      <c r="M233" s="59"/>
      <c r="N233" s="141"/>
      <c r="O233" s="88" t="str">
        <f>IFERROR(LOOKUP(N233,'Data References'!$B$2:$C$7,'Data References'!$C$2:$C$7),"")</f>
        <v/>
      </c>
      <c r="P233" s="105"/>
      <c r="Q233" s="97"/>
      <c r="R233" s="98"/>
      <c r="S233" s="99"/>
    </row>
    <row r="234" spans="1:19" ht="17.25" thickBot="1" x14ac:dyDescent="0.3">
      <c r="A234" s="19"/>
      <c r="B234" s="20"/>
      <c r="C234" s="104"/>
      <c r="D234" s="104"/>
      <c r="E234" s="104"/>
      <c r="F234" s="104"/>
      <c r="G234" s="104"/>
      <c r="H234" s="104"/>
      <c r="I234" s="97"/>
      <c r="J234" s="97"/>
      <c r="K234" s="97"/>
      <c r="L234" s="59"/>
      <c r="M234" s="59"/>
      <c r="N234" s="141"/>
      <c r="O234" s="88" t="str">
        <f>IFERROR(LOOKUP(N234,'Data References'!$B$2:$C$7,'Data References'!$C$2:$C$7),"")</f>
        <v/>
      </c>
      <c r="P234" s="105"/>
      <c r="Q234" s="97"/>
      <c r="R234" s="98"/>
      <c r="S234" s="99"/>
    </row>
    <row r="235" spans="1:19" ht="17.25" thickBot="1" x14ac:dyDescent="0.3">
      <c r="A235" s="19"/>
      <c r="B235" s="20"/>
      <c r="C235" s="104"/>
      <c r="D235" s="104"/>
      <c r="E235" s="104"/>
      <c r="F235" s="104"/>
      <c r="G235" s="104"/>
      <c r="H235" s="104"/>
      <c r="I235" s="97"/>
      <c r="J235" s="97"/>
      <c r="K235" s="97"/>
      <c r="L235" s="59"/>
      <c r="M235" s="59"/>
      <c r="N235" s="141"/>
      <c r="O235" s="88" t="str">
        <f>IFERROR(LOOKUP(N235,'Data References'!$B$2:$C$7,'Data References'!$C$2:$C$7),"")</f>
        <v/>
      </c>
      <c r="P235" s="105"/>
      <c r="Q235" s="97"/>
      <c r="R235" s="98"/>
      <c r="S235" s="99"/>
    </row>
    <row r="236" spans="1:19" ht="17.25" thickBot="1" x14ac:dyDescent="0.3">
      <c r="A236" s="19"/>
      <c r="B236" s="20"/>
      <c r="C236" s="104"/>
      <c r="D236" s="104"/>
      <c r="E236" s="104"/>
      <c r="F236" s="104"/>
      <c r="G236" s="104"/>
      <c r="H236" s="104"/>
      <c r="I236" s="97"/>
      <c r="J236" s="97"/>
      <c r="K236" s="97"/>
      <c r="L236" s="59"/>
      <c r="M236" s="59"/>
      <c r="N236" s="141"/>
      <c r="O236" s="88" t="str">
        <f>IFERROR(LOOKUP(N236,'Data References'!$B$2:$C$7,'Data References'!$C$2:$C$7),"")</f>
        <v/>
      </c>
      <c r="P236" s="105"/>
      <c r="Q236" s="97"/>
      <c r="R236" s="98"/>
      <c r="S236" s="99"/>
    </row>
    <row r="237" spans="1:19" ht="17.25" thickBot="1" x14ac:dyDescent="0.3">
      <c r="A237" s="19"/>
      <c r="B237" s="20"/>
      <c r="C237" s="104"/>
      <c r="D237" s="104"/>
      <c r="E237" s="104"/>
      <c r="F237" s="104"/>
      <c r="G237" s="104"/>
      <c r="H237" s="104"/>
      <c r="I237" s="97"/>
      <c r="J237" s="97"/>
      <c r="K237" s="97"/>
      <c r="L237" s="59"/>
      <c r="M237" s="59"/>
      <c r="N237" s="141"/>
      <c r="O237" s="88" t="str">
        <f>IFERROR(LOOKUP(N237,'Data References'!$B$2:$C$7,'Data References'!$C$2:$C$7),"")</f>
        <v/>
      </c>
      <c r="P237" s="105"/>
      <c r="Q237" s="97"/>
      <c r="R237" s="98"/>
      <c r="S237" s="99"/>
    </row>
    <row r="238" spans="1:19" ht="17.25" thickBot="1" x14ac:dyDescent="0.3">
      <c r="A238" s="19"/>
      <c r="B238" s="20"/>
      <c r="C238" s="104"/>
      <c r="D238" s="104"/>
      <c r="E238" s="104"/>
      <c r="F238" s="104"/>
      <c r="G238" s="104"/>
      <c r="H238" s="104"/>
      <c r="I238" s="97"/>
      <c r="J238" s="97"/>
      <c r="K238" s="97"/>
      <c r="L238" s="59"/>
      <c r="M238" s="59"/>
      <c r="N238" s="141"/>
      <c r="O238" s="88" t="str">
        <f>IFERROR(LOOKUP(N238,'Data References'!$B$2:$C$7,'Data References'!$C$2:$C$7),"")</f>
        <v/>
      </c>
      <c r="P238" s="105"/>
      <c r="Q238" s="97"/>
      <c r="R238" s="98"/>
      <c r="S238" s="99"/>
    </row>
    <row r="239" spans="1:19" ht="17.25" thickBot="1" x14ac:dyDescent="0.3">
      <c r="A239" s="19"/>
      <c r="B239" s="20"/>
      <c r="C239" s="104"/>
      <c r="D239" s="104"/>
      <c r="E239" s="104"/>
      <c r="F239" s="104"/>
      <c r="G239" s="104"/>
      <c r="H239" s="104"/>
      <c r="I239" s="97"/>
      <c r="J239" s="97"/>
      <c r="K239" s="97"/>
      <c r="L239" s="59"/>
      <c r="M239" s="59"/>
      <c r="N239" s="141"/>
      <c r="O239" s="88" t="str">
        <f>IFERROR(LOOKUP(N239,'Data References'!$B$2:$C$7,'Data References'!$C$2:$C$7),"")</f>
        <v/>
      </c>
      <c r="P239" s="105"/>
      <c r="Q239" s="97"/>
      <c r="R239" s="98"/>
      <c r="S239" s="99"/>
    </row>
    <row r="240" spans="1:19" ht="17.25" thickBot="1" x14ac:dyDescent="0.3">
      <c r="A240" s="19"/>
      <c r="B240" s="20"/>
      <c r="C240" s="104"/>
      <c r="D240" s="104"/>
      <c r="E240" s="104"/>
      <c r="F240" s="104"/>
      <c r="G240" s="104"/>
      <c r="H240" s="104"/>
      <c r="I240" s="97"/>
      <c r="J240" s="97"/>
      <c r="K240" s="97"/>
      <c r="L240" s="59"/>
      <c r="M240" s="59"/>
      <c r="N240" s="141"/>
      <c r="O240" s="88" t="str">
        <f>IFERROR(LOOKUP(N240,'Data References'!$B$2:$C$7,'Data References'!$C$2:$C$7),"")</f>
        <v/>
      </c>
      <c r="P240" s="105"/>
      <c r="Q240" s="97"/>
      <c r="R240" s="98"/>
      <c r="S240" s="99"/>
    </row>
    <row r="241" spans="1:19" ht="17.25" thickBot="1" x14ac:dyDescent="0.3">
      <c r="A241" s="19"/>
      <c r="B241" s="20"/>
      <c r="C241" s="104"/>
      <c r="D241" s="104"/>
      <c r="E241" s="104"/>
      <c r="F241" s="104"/>
      <c r="G241" s="104"/>
      <c r="H241" s="104"/>
      <c r="I241" s="97"/>
      <c r="J241" s="97"/>
      <c r="K241" s="97"/>
      <c r="L241" s="59"/>
      <c r="M241" s="59"/>
      <c r="N241" s="141"/>
      <c r="O241" s="88" t="str">
        <f>IFERROR(LOOKUP(N241,'Data References'!$B$2:$C$7,'Data References'!$C$2:$C$7),"")</f>
        <v/>
      </c>
      <c r="P241" s="105"/>
      <c r="Q241" s="97"/>
      <c r="R241" s="98"/>
      <c r="S241" s="99"/>
    </row>
    <row r="242" spans="1:19" ht="17.25" thickBot="1" x14ac:dyDescent="0.3">
      <c r="A242" s="19"/>
      <c r="B242" s="20"/>
      <c r="C242" s="104"/>
      <c r="D242" s="104"/>
      <c r="E242" s="104"/>
      <c r="F242" s="104"/>
      <c r="G242" s="104"/>
      <c r="H242" s="104"/>
      <c r="I242" s="97"/>
      <c r="J242" s="97"/>
      <c r="K242" s="97"/>
      <c r="L242" s="59"/>
      <c r="M242" s="59"/>
      <c r="N242" s="141"/>
      <c r="O242" s="88" t="str">
        <f>IFERROR(LOOKUP(N242,'Data References'!$B$2:$C$7,'Data References'!$C$2:$C$7),"")</f>
        <v/>
      </c>
      <c r="P242" s="105"/>
      <c r="Q242" s="97"/>
      <c r="R242" s="98"/>
      <c r="S242" s="99"/>
    </row>
    <row r="243" spans="1:19" ht="17.25" thickBot="1" x14ac:dyDescent="0.3">
      <c r="A243" s="19"/>
      <c r="B243" s="20"/>
      <c r="C243" s="104"/>
      <c r="D243" s="104"/>
      <c r="E243" s="104"/>
      <c r="F243" s="104"/>
      <c r="G243" s="104"/>
      <c r="H243" s="104"/>
      <c r="I243" s="97"/>
      <c r="J243" s="97"/>
      <c r="K243" s="97"/>
      <c r="L243" s="59"/>
      <c r="M243" s="59"/>
      <c r="N243" s="141"/>
      <c r="O243" s="88" t="str">
        <f>IFERROR(LOOKUP(N243,'Data References'!$B$2:$C$7,'Data References'!$C$2:$C$7),"")</f>
        <v/>
      </c>
      <c r="P243" s="105"/>
      <c r="Q243" s="97"/>
      <c r="R243" s="98"/>
      <c r="S243" s="99"/>
    </row>
    <row r="244" spans="1:19" ht="17.25" thickBot="1" x14ac:dyDescent="0.3">
      <c r="A244" s="19"/>
      <c r="B244" s="20"/>
      <c r="C244" s="104"/>
      <c r="D244" s="104"/>
      <c r="E244" s="104"/>
      <c r="F244" s="104"/>
      <c r="G244" s="104"/>
      <c r="H244" s="104"/>
      <c r="I244" s="97"/>
      <c r="J244" s="97"/>
      <c r="K244" s="97"/>
      <c r="L244" s="59"/>
      <c r="M244" s="59"/>
      <c r="N244" s="141"/>
      <c r="O244" s="88" t="str">
        <f>IFERROR(LOOKUP(N244,'Data References'!$B$2:$C$7,'Data References'!$C$2:$C$7),"")</f>
        <v/>
      </c>
      <c r="P244" s="105"/>
      <c r="Q244" s="97"/>
      <c r="R244" s="98"/>
      <c r="S244" s="99"/>
    </row>
    <row r="245" spans="1:19" ht="17.25" thickBot="1" x14ac:dyDescent="0.3">
      <c r="A245" s="19"/>
      <c r="B245" s="20"/>
      <c r="C245" s="104"/>
      <c r="D245" s="104"/>
      <c r="E245" s="104"/>
      <c r="F245" s="104"/>
      <c r="G245" s="104"/>
      <c r="H245" s="104"/>
      <c r="I245" s="97"/>
      <c r="J245" s="97"/>
      <c r="K245" s="97"/>
      <c r="L245" s="59"/>
      <c r="M245" s="59"/>
      <c r="N245" s="141"/>
      <c r="O245" s="88" t="str">
        <f>IFERROR(LOOKUP(N245,'Data References'!$B$2:$C$7,'Data References'!$C$2:$C$7),"")</f>
        <v/>
      </c>
      <c r="P245" s="105"/>
      <c r="Q245" s="97"/>
      <c r="R245" s="98"/>
      <c r="S245" s="99"/>
    </row>
    <row r="246" spans="1:19" ht="17.25" thickBot="1" x14ac:dyDescent="0.3">
      <c r="A246" s="19"/>
      <c r="B246" s="20"/>
      <c r="C246" s="104"/>
      <c r="D246" s="104"/>
      <c r="E246" s="104"/>
      <c r="F246" s="104"/>
      <c r="G246" s="104"/>
      <c r="H246" s="104"/>
      <c r="I246" s="97"/>
      <c r="J246" s="97"/>
      <c r="K246" s="97"/>
      <c r="L246" s="59"/>
      <c r="M246" s="59"/>
      <c r="N246" s="141"/>
      <c r="O246" s="88" t="str">
        <f>IFERROR(LOOKUP(N246,'Data References'!$B$2:$C$7,'Data References'!$C$2:$C$7),"")</f>
        <v/>
      </c>
      <c r="P246" s="105"/>
      <c r="Q246" s="97"/>
      <c r="R246" s="98"/>
      <c r="S246" s="99"/>
    </row>
    <row r="247" spans="1:19" ht="17.25" thickBot="1" x14ac:dyDescent="0.3">
      <c r="A247" s="19"/>
      <c r="B247" s="20"/>
      <c r="C247" s="104"/>
      <c r="D247" s="104"/>
      <c r="E247" s="104"/>
      <c r="F247" s="104"/>
      <c r="G247" s="104"/>
      <c r="H247" s="104"/>
      <c r="I247" s="97"/>
      <c r="J247" s="97"/>
      <c r="K247" s="97"/>
      <c r="L247" s="59"/>
      <c r="M247" s="59"/>
      <c r="N247" s="141"/>
      <c r="O247" s="88" t="str">
        <f>IFERROR(LOOKUP(N247,'Data References'!$B$2:$C$7,'Data References'!$C$2:$C$7),"")</f>
        <v/>
      </c>
      <c r="P247" s="105"/>
      <c r="Q247" s="97"/>
      <c r="R247" s="98"/>
      <c r="S247" s="99"/>
    </row>
    <row r="248" spans="1:19" ht="17.25" thickBot="1" x14ac:dyDescent="0.3">
      <c r="A248" s="19"/>
      <c r="B248" s="20"/>
      <c r="C248" s="104"/>
      <c r="D248" s="104"/>
      <c r="E248" s="104"/>
      <c r="F248" s="104"/>
      <c r="G248" s="104"/>
      <c r="H248" s="104"/>
      <c r="I248" s="97"/>
      <c r="J248" s="97"/>
      <c r="K248" s="97"/>
      <c r="L248" s="59"/>
      <c r="M248" s="59"/>
      <c r="N248" s="141"/>
      <c r="O248" s="88" t="str">
        <f>IFERROR(LOOKUP(N248,'Data References'!$B$2:$C$7,'Data References'!$C$2:$C$7),"")</f>
        <v/>
      </c>
      <c r="P248" s="105"/>
      <c r="Q248" s="97"/>
      <c r="R248" s="98"/>
      <c r="S248" s="99"/>
    </row>
    <row r="249" spans="1:19" ht="17.25" thickBot="1" x14ac:dyDescent="0.3">
      <c r="A249" s="19"/>
      <c r="B249" s="20"/>
      <c r="C249" s="104"/>
      <c r="D249" s="104"/>
      <c r="E249" s="104"/>
      <c r="F249" s="104"/>
      <c r="G249" s="104"/>
      <c r="H249" s="104"/>
      <c r="I249" s="97"/>
      <c r="J249" s="97"/>
      <c r="K249" s="97"/>
      <c r="L249" s="59"/>
      <c r="M249" s="59"/>
      <c r="N249" s="141"/>
      <c r="O249" s="88" t="str">
        <f>IFERROR(LOOKUP(N249,'Data References'!$B$2:$C$7,'Data References'!$C$2:$C$7),"")</f>
        <v/>
      </c>
      <c r="P249" s="105"/>
      <c r="Q249" s="97"/>
      <c r="R249" s="98"/>
      <c r="S249" s="99"/>
    </row>
    <row r="250" spans="1:19" ht="17.25" thickBot="1" x14ac:dyDescent="0.3">
      <c r="A250" s="19"/>
      <c r="B250" s="20"/>
      <c r="C250" s="104"/>
      <c r="D250" s="104"/>
      <c r="E250" s="104"/>
      <c r="F250" s="104"/>
      <c r="G250" s="104"/>
      <c r="H250" s="104"/>
      <c r="I250" s="97"/>
      <c r="J250" s="97"/>
      <c r="K250" s="97"/>
      <c r="L250" s="59"/>
      <c r="M250" s="59"/>
      <c r="N250" s="141"/>
      <c r="O250" s="88" t="str">
        <f>IFERROR(LOOKUP(N250,'Data References'!$B$2:$C$7,'Data References'!$C$2:$C$7),"")</f>
        <v/>
      </c>
      <c r="P250" s="105"/>
      <c r="Q250" s="97"/>
      <c r="R250" s="98"/>
      <c r="S250" s="99"/>
    </row>
    <row r="251" spans="1:19" ht="17.25" thickBot="1" x14ac:dyDescent="0.3">
      <c r="A251" s="19"/>
      <c r="B251" s="20"/>
      <c r="C251" s="104"/>
      <c r="D251" s="104"/>
      <c r="E251" s="104"/>
      <c r="F251" s="104"/>
      <c r="G251" s="104"/>
      <c r="H251" s="104"/>
      <c r="I251" s="97"/>
      <c r="J251" s="97"/>
      <c r="K251" s="97"/>
      <c r="L251" s="59"/>
      <c r="M251" s="59"/>
      <c r="N251" s="141"/>
      <c r="O251" s="88" t="str">
        <f>IFERROR(LOOKUP(N251,'Data References'!$B$2:$C$7,'Data References'!$C$2:$C$7),"")</f>
        <v/>
      </c>
      <c r="P251" s="105"/>
      <c r="Q251" s="97"/>
      <c r="R251" s="98"/>
      <c r="S251" s="99"/>
    </row>
    <row r="252" spans="1:19" ht="17.25" thickBot="1" x14ac:dyDescent="0.3">
      <c r="A252" s="19"/>
      <c r="B252" s="20"/>
      <c r="C252" s="104"/>
      <c r="D252" s="104"/>
      <c r="E252" s="104"/>
      <c r="F252" s="104"/>
      <c r="G252" s="104"/>
      <c r="H252" s="104"/>
      <c r="I252" s="97"/>
      <c r="J252" s="97"/>
      <c r="K252" s="97"/>
      <c r="L252" s="59"/>
      <c r="M252" s="59"/>
      <c r="N252" s="141"/>
      <c r="O252" s="88" t="str">
        <f>IFERROR(LOOKUP(N252,'Data References'!$B$2:$C$7,'Data References'!$C$2:$C$7),"")</f>
        <v/>
      </c>
      <c r="P252" s="105"/>
      <c r="Q252" s="97"/>
      <c r="R252" s="98"/>
      <c r="S252" s="99"/>
    </row>
    <row r="253" spans="1:19" ht="17.25" thickBot="1" x14ac:dyDescent="0.3">
      <c r="A253" s="19"/>
      <c r="B253" s="20"/>
      <c r="C253" s="104"/>
      <c r="D253" s="104"/>
      <c r="E253" s="104"/>
      <c r="F253" s="104"/>
      <c r="G253" s="104"/>
      <c r="H253" s="104"/>
      <c r="I253" s="97"/>
      <c r="J253" s="97"/>
      <c r="K253" s="97"/>
      <c r="L253" s="59"/>
      <c r="M253" s="59"/>
      <c r="N253" s="141"/>
      <c r="O253" s="88" t="str">
        <f>IFERROR(LOOKUP(N253,'Data References'!$B$2:$C$7,'Data References'!$C$2:$C$7),"")</f>
        <v/>
      </c>
      <c r="P253" s="105"/>
      <c r="Q253" s="97"/>
      <c r="R253" s="98"/>
      <c r="S253" s="99"/>
    </row>
    <row r="254" spans="1:19" ht="17.25" thickBot="1" x14ac:dyDescent="0.3">
      <c r="A254" s="19"/>
      <c r="B254" s="20"/>
      <c r="C254" s="104"/>
      <c r="D254" s="104"/>
      <c r="E254" s="104"/>
      <c r="F254" s="104"/>
      <c r="G254" s="104"/>
      <c r="H254" s="104"/>
      <c r="I254" s="97"/>
      <c r="J254" s="97"/>
      <c r="K254" s="97"/>
      <c r="L254" s="59"/>
      <c r="M254" s="59"/>
      <c r="N254" s="141"/>
      <c r="O254" s="88" t="str">
        <f>IFERROR(LOOKUP(N254,'Data References'!$B$2:$C$7,'Data References'!$C$2:$C$7),"")</f>
        <v/>
      </c>
      <c r="P254" s="105"/>
      <c r="Q254" s="97"/>
      <c r="R254" s="98"/>
      <c r="S254" s="99"/>
    </row>
    <row r="255" spans="1:19" ht="17.25" thickBot="1" x14ac:dyDescent="0.3">
      <c r="A255" s="19"/>
      <c r="B255" s="20"/>
      <c r="C255" s="104"/>
      <c r="D255" s="104"/>
      <c r="E255" s="104"/>
      <c r="F255" s="104"/>
      <c r="G255" s="104"/>
      <c r="H255" s="104"/>
      <c r="I255" s="97"/>
      <c r="J255" s="97"/>
      <c r="K255" s="97"/>
      <c r="L255" s="59"/>
      <c r="M255" s="59"/>
      <c r="N255" s="141"/>
      <c r="O255" s="88" t="str">
        <f>IFERROR(LOOKUP(N255,'Data References'!$B$2:$C$7,'Data References'!$C$2:$C$7),"")</f>
        <v/>
      </c>
      <c r="P255" s="105"/>
      <c r="Q255" s="97"/>
      <c r="R255" s="98"/>
      <c r="S255" s="99"/>
    </row>
    <row r="256" spans="1:19" ht="17.25" thickBot="1" x14ac:dyDescent="0.3">
      <c r="A256" s="19"/>
      <c r="B256" s="20"/>
      <c r="C256" s="104"/>
      <c r="D256" s="104"/>
      <c r="E256" s="104"/>
      <c r="F256" s="104"/>
      <c r="G256" s="104"/>
      <c r="H256" s="104"/>
      <c r="I256" s="97"/>
      <c r="J256" s="97"/>
      <c r="K256" s="97"/>
      <c r="L256" s="59"/>
      <c r="M256" s="59"/>
      <c r="N256" s="141"/>
      <c r="O256" s="88" t="str">
        <f>IFERROR(LOOKUP(N256,'Data References'!$B$2:$C$7,'Data References'!$C$2:$C$7),"")</f>
        <v/>
      </c>
      <c r="P256" s="105"/>
      <c r="Q256" s="97"/>
      <c r="R256" s="98"/>
      <c r="S256" s="99"/>
    </row>
    <row r="257" spans="1:19" ht="17.25" thickBot="1" x14ac:dyDescent="0.3">
      <c r="A257" s="19"/>
      <c r="B257" s="20"/>
      <c r="C257" s="104"/>
      <c r="D257" s="104"/>
      <c r="E257" s="104"/>
      <c r="F257" s="104"/>
      <c r="G257" s="104"/>
      <c r="H257" s="104"/>
      <c r="I257" s="97"/>
      <c r="J257" s="97"/>
      <c r="K257" s="97"/>
      <c r="L257" s="59"/>
      <c r="M257" s="59"/>
      <c r="N257" s="141"/>
      <c r="O257" s="88" t="str">
        <f>IFERROR(LOOKUP(N257,'Data References'!$B$2:$C$7,'Data References'!$C$2:$C$7),"")</f>
        <v/>
      </c>
      <c r="P257" s="105"/>
      <c r="Q257" s="97"/>
      <c r="R257" s="98"/>
      <c r="S257" s="99"/>
    </row>
    <row r="258" spans="1:19" ht="17.25" thickBot="1" x14ac:dyDescent="0.3">
      <c r="A258" s="19"/>
      <c r="B258" s="20"/>
      <c r="C258" s="104"/>
      <c r="D258" s="104"/>
      <c r="E258" s="104"/>
      <c r="F258" s="104"/>
      <c r="G258" s="104"/>
      <c r="H258" s="104"/>
      <c r="I258" s="97"/>
      <c r="J258" s="97"/>
      <c r="K258" s="97"/>
      <c r="L258" s="59"/>
      <c r="M258" s="59"/>
      <c r="N258" s="141"/>
      <c r="O258" s="88" t="str">
        <f>IFERROR(LOOKUP(N258,'Data References'!$B$2:$C$7,'Data References'!$C$2:$C$7),"")</f>
        <v/>
      </c>
      <c r="P258" s="105"/>
      <c r="Q258" s="97"/>
      <c r="R258" s="98"/>
      <c r="S258" s="99"/>
    </row>
    <row r="259" spans="1:19" ht="17.25" thickBot="1" x14ac:dyDescent="0.3">
      <c r="A259" s="19"/>
      <c r="B259" s="20"/>
      <c r="C259" s="104"/>
      <c r="D259" s="104"/>
      <c r="E259" s="104"/>
      <c r="F259" s="104"/>
      <c r="G259" s="104"/>
      <c r="H259" s="104"/>
      <c r="I259" s="97"/>
      <c r="J259" s="97"/>
      <c r="K259" s="97"/>
      <c r="L259" s="59"/>
      <c r="M259" s="59"/>
      <c r="N259" s="141"/>
      <c r="O259" s="88" t="str">
        <f>IFERROR(LOOKUP(N259,'Data References'!$B$2:$C$7,'Data References'!$C$2:$C$7),"")</f>
        <v/>
      </c>
      <c r="P259" s="105"/>
      <c r="Q259" s="97"/>
      <c r="R259" s="98"/>
      <c r="S259" s="99"/>
    </row>
    <row r="260" spans="1:19" ht="17.25" thickBot="1" x14ac:dyDescent="0.3">
      <c r="A260" s="19"/>
      <c r="B260" s="20"/>
      <c r="C260" s="104"/>
      <c r="D260" s="104"/>
      <c r="E260" s="104"/>
      <c r="F260" s="104"/>
      <c r="G260" s="104"/>
      <c r="H260" s="104"/>
      <c r="I260" s="97"/>
      <c r="J260" s="97"/>
      <c r="K260" s="97"/>
      <c r="L260" s="59"/>
      <c r="M260" s="59"/>
      <c r="N260" s="141"/>
      <c r="O260" s="88" t="str">
        <f>IFERROR(LOOKUP(N260,'Data References'!$B$2:$C$7,'Data References'!$C$2:$C$7),"")</f>
        <v/>
      </c>
      <c r="P260" s="105"/>
      <c r="Q260" s="97"/>
      <c r="R260" s="98"/>
      <c r="S260" s="99"/>
    </row>
    <row r="261" spans="1:19" ht="17.25" thickBot="1" x14ac:dyDescent="0.3">
      <c r="A261" s="19"/>
      <c r="B261" s="20"/>
      <c r="C261" s="104"/>
      <c r="D261" s="104"/>
      <c r="E261" s="104"/>
      <c r="F261" s="104"/>
      <c r="G261" s="104"/>
      <c r="H261" s="104"/>
      <c r="I261" s="97"/>
      <c r="J261" s="97"/>
      <c r="K261" s="97"/>
      <c r="L261" s="59"/>
      <c r="M261" s="59"/>
      <c r="N261" s="141"/>
      <c r="O261" s="88" t="str">
        <f>IFERROR(LOOKUP(N261,'Data References'!$B$2:$C$7,'Data References'!$C$2:$C$7),"")</f>
        <v/>
      </c>
      <c r="P261" s="105"/>
      <c r="Q261" s="97"/>
      <c r="R261" s="98"/>
      <c r="S261" s="99"/>
    </row>
    <row r="262" spans="1:19" ht="17.25" thickBot="1" x14ac:dyDescent="0.3">
      <c r="A262" s="19"/>
      <c r="B262" s="20"/>
      <c r="C262" s="104"/>
      <c r="D262" s="104"/>
      <c r="E262" s="104"/>
      <c r="F262" s="104"/>
      <c r="G262" s="104"/>
      <c r="H262" s="104"/>
      <c r="I262" s="97"/>
      <c r="J262" s="97"/>
      <c r="K262" s="97"/>
      <c r="L262" s="59"/>
      <c r="M262" s="59"/>
      <c r="N262" s="141"/>
      <c r="O262" s="88" t="str">
        <f>IFERROR(LOOKUP(N262,'Data References'!$B$2:$C$7,'Data References'!$C$2:$C$7),"")</f>
        <v/>
      </c>
      <c r="P262" s="105"/>
      <c r="Q262" s="97"/>
      <c r="R262" s="98"/>
      <c r="S262" s="99"/>
    </row>
    <row r="263" spans="1:19" ht="17.25" thickBot="1" x14ac:dyDescent="0.3">
      <c r="A263" s="19"/>
      <c r="B263" s="20"/>
      <c r="C263" s="104"/>
      <c r="D263" s="104"/>
      <c r="E263" s="104"/>
      <c r="F263" s="104"/>
      <c r="G263" s="104"/>
      <c r="H263" s="104"/>
      <c r="I263" s="97"/>
      <c r="J263" s="97"/>
      <c r="K263" s="97"/>
      <c r="L263" s="59"/>
      <c r="M263" s="59"/>
      <c r="N263" s="141"/>
      <c r="O263" s="88" t="str">
        <f>IFERROR(LOOKUP(N263,'Data References'!$B$2:$C$7,'Data References'!$C$2:$C$7),"")</f>
        <v/>
      </c>
      <c r="P263" s="105"/>
      <c r="Q263" s="97"/>
      <c r="R263" s="98"/>
      <c r="S263" s="99"/>
    </row>
    <row r="264" spans="1:19" ht="17.25" thickBot="1" x14ac:dyDescent="0.3">
      <c r="A264" s="19"/>
      <c r="B264" s="20"/>
      <c r="C264" s="104"/>
      <c r="D264" s="104"/>
      <c r="E264" s="104"/>
      <c r="F264" s="104"/>
      <c r="G264" s="104"/>
      <c r="H264" s="104"/>
      <c r="I264" s="97"/>
      <c r="J264" s="97"/>
      <c r="K264" s="97"/>
      <c r="L264" s="59"/>
      <c r="M264" s="59"/>
      <c r="N264" s="141"/>
      <c r="O264" s="88" t="str">
        <f>IFERROR(LOOKUP(N264,'Data References'!$B$2:$C$7,'Data References'!$C$2:$C$7),"")</f>
        <v/>
      </c>
      <c r="P264" s="105"/>
      <c r="Q264" s="97"/>
      <c r="R264" s="98"/>
      <c r="S264" s="99"/>
    </row>
    <row r="265" spans="1:19" ht="17.25" thickBot="1" x14ac:dyDescent="0.3">
      <c r="A265" s="19"/>
      <c r="B265" s="20"/>
      <c r="C265" s="104"/>
      <c r="D265" s="104"/>
      <c r="E265" s="104"/>
      <c r="F265" s="104"/>
      <c r="G265" s="104"/>
      <c r="H265" s="104"/>
      <c r="I265" s="97"/>
      <c r="J265" s="97"/>
      <c r="K265" s="97"/>
      <c r="L265" s="59"/>
      <c r="M265" s="59"/>
      <c r="N265" s="141"/>
      <c r="O265" s="88" t="str">
        <f>IFERROR(LOOKUP(N265,'Data References'!$B$2:$C$7,'Data References'!$C$2:$C$7),"")</f>
        <v/>
      </c>
      <c r="P265" s="105"/>
      <c r="Q265" s="97"/>
      <c r="R265" s="98"/>
      <c r="S265" s="99"/>
    </row>
    <row r="266" spans="1:19" ht="17.25" thickBot="1" x14ac:dyDescent="0.3">
      <c r="A266" s="19"/>
      <c r="B266" s="20"/>
      <c r="C266" s="104"/>
      <c r="D266" s="104"/>
      <c r="E266" s="104"/>
      <c r="F266" s="104"/>
      <c r="G266" s="104"/>
      <c r="H266" s="104"/>
      <c r="I266" s="97"/>
      <c r="J266" s="97"/>
      <c r="K266" s="97"/>
      <c r="L266" s="59"/>
      <c r="M266" s="59"/>
      <c r="N266" s="141"/>
      <c r="O266" s="88" t="str">
        <f>IFERROR(LOOKUP(N266,'Data References'!$B$2:$C$7,'Data References'!$C$2:$C$7),"")</f>
        <v/>
      </c>
      <c r="P266" s="105"/>
      <c r="Q266" s="97"/>
      <c r="R266" s="98"/>
      <c r="S266" s="99"/>
    </row>
    <row r="267" spans="1:19" ht="17.25" thickBot="1" x14ac:dyDescent="0.3">
      <c r="A267" s="19"/>
      <c r="B267" s="20"/>
      <c r="C267" s="104"/>
      <c r="D267" s="104"/>
      <c r="E267" s="104"/>
      <c r="F267" s="104"/>
      <c r="G267" s="104"/>
      <c r="H267" s="104"/>
      <c r="I267" s="97"/>
      <c r="J267" s="97"/>
      <c r="K267" s="97"/>
      <c r="L267" s="59"/>
      <c r="M267" s="59"/>
      <c r="N267" s="141"/>
      <c r="O267" s="88" t="str">
        <f>IFERROR(LOOKUP(N267,'Data References'!$B$2:$C$7,'Data References'!$C$2:$C$7),"")</f>
        <v/>
      </c>
      <c r="P267" s="105"/>
      <c r="Q267" s="97"/>
      <c r="R267" s="98"/>
      <c r="S267" s="99"/>
    </row>
    <row r="268" spans="1:19" ht="17.25" thickBot="1" x14ac:dyDescent="0.3">
      <c r="A268" s="19"/>
      <c r="B268" s="20"/>
      <c r="C268" s="104"/>
      <c r="D268" s="104"/>
      <c r="E268" s="104"/>
      <c r="F268" s="104"/>
      <c r="G268" s="104"/>
      <c r="H268" s="104"/>
      <c r="I268" s="97"/>
      <c r="J268" s="97"/>
      <c r="K268" s="97"/>
      <c r="L268" s="59"/>
      <c r="M268" s="59"/>
      <c r="N268" s="141"/>
      <c r="O268" s="88" t="str">
        <f>IFERROR(LOOKUP(N268,'Data References'!$B$2:$C$7,'Data References'!$C$2:$C$7),"")</f>
        <v/>
      </c>
      <c r="P268" s="105"/>
      <c r="Q268" s="97"/>
      <c r="R268" s="98"/>
      <c r="S268" s="99"/>
    </row>
    <row r="269" spans="1:19" ht="17.25" thickBot="1" x14ac:dyDescent="0.3">
      <c r="A269" s="19"/>
      <c r="B269" s="20"/>
      <c r="C269" s="104"/>
      <c r="D269" s="104"/>
      <c r="E269" s="104"/>
      <c r="F269" s="104"/>
      <c r="G269" s="104"/>
      <c r="H269" s="104"/>
      <c r="I269" s="97"/>
      <c r="J269" s="97"/>
      <c r="K269" s="97"/>
      <c r="L269" s="59"/>
      <c r="M269" s="59"/>
      <c r="N269" s="141"/>
      <c r="O269" s="88" t="str">
        <f>IFERROR(LOOKUP(N269,'Data References'!$B$2:$C$7,'Data References'!$C$2:$C$7),"")</f>
        <v/>
      </c>
      <c r="P269" s="105"/>
      <c r="Q269" s="97"/>
      <c r="R269" s="98"/>
      <c r="S269" s="99"/>
    </row>
    <row r="270" spans="1:19" ht="17.25" thickBot="1" x14ac:dyDescent="0.3">
      <c r="A270" s="19"/>
      <c r="B270" s="20"/>
      <c r="C270" s="104"/>
      <c r="D270" s="104"/>
      <c r="E270" s="104"/>
      <c r="F270" s="104"/>
      <c r="G270" s="104"/>
      <c r="H270" s="104"/>
      <c r="I270" s="97"/>
      <c r="J270" s="97"/>
      <c r="K270" s="97"/>
      <c r="L270" s="59"/>
      <c r="M270" s="59"/>
      <c r="N270" s="141"/>
      <c r="O270" s="88" t="str">
        <f>IFERROR(LOOKUP(N270,'Data References'!$B$2:$C$7,'Data References'!$C$2:$C$7),"")</f>
        <v/>
      </c>
      <c r="P270" s="105"/>
      <c r="Q270" s="97"/>
      <c r="R270" s="98"/>
      <c r="S270" s="99"/>
    </row>
    <row r="271" spans="1:19" ht="17.25" thickBot="1" x14ac:dyDescent="0.3">
      <c r="A271" s="19"/>
      <c r="B271" s="20"/>
      <c r="C271" s="104"/>
      <c r="D271" s="104"/>
      <c r="E271" s="104"/>
      <c r="F271" s="104"/>
      <c r="G271" s="104"/>
      <c r="H271" s="104"/>
      <c r="I271" s="97"/>
      <c r="J271" s="97"/>
      <c r="K271" s="97"/>
      <c r="L271" s="59"/>
      <c r="M271" s="59"/>
      <c r="N271" s="141"/>
      <c r="O271" s="88" t="str">
        <f>IFERROR(LOOKUP(N271,'Data References'!$B$2:$C$7,'Data References'!$C$2:$C$7),"")</f>
        <v/>
      </c>
      <c r="P271" s="105"/>
      <c r="Q271" s="97"/>
      <c r="R271" s="98"/>
      <c r="S271" s="99"/>
    </row>
    <row r="272" spans="1:19" ht="17.25" thickBot="1" x14ac:dyDescent="0.3">
      <c r="A272" s="19"/>
      <c r="B272" s="20"/>
      <c r="C272" s="104"/>
      <c r="D272" s="104"/>
      <c r="E272" s="104"/>
      <c r="F272" s="104"/>
      <c r="G272" s="104"/>
      <c r="H272" s="104"/>
      <c r="I272" s="97"/>
      <c r="J272" s="97"/>
      <c r="K272" s="97"/>
      <c r="L272" s="59"/>
      <c r="M272" s="59"/>
      <c r="N272" s="141"/>
      <c r="O272" s="88" t="str">
        <f>IFERROR(LOOKUP(N272,'Data References'!$B$2:$C$7,'Data References'!$C$2:$C$7),"")</f>
        <v/>
      </c>
      <c r="P272" s="105"/>
      <c r="Q272" s="97"/>
      <c r="R272" s="98"/>
      <c r="S272" s="99"/>
    </row>
    <row r="273" spans="1:19" ht="17.25" thickBot="1" x14ac:dyDescent="0.3">
      <c r="A273" s="19"/>
      <c r="B273" s="20"/>
      <c r="C273" s="104"/>
      <c r="D273" s="104"/>
      <c r="E273" s="104"/>
      <c r="F273" s="104"/>
      <c r="G273" s="104"/>
      <c r="H273" s="104"/>
      <c r="I273" s="97"/>
      <c r="J273" s="97"/>
      <c r="K273" s="97"/>
      <c r="L273" s="59"/>
      <c r="M273" s="59"/>
      <c r="N273" s="141"/>
      <c r="O273" s="88" t="str">
        <f>IFERROR(LOOKUP(N273,'Data References'!$B$2:$C$7,'Data References'!$C$2:$C$7),"")</f>
        <v/>
      </c>
      <c r="P273" s="105"/>
      <c r="Q273" s="97"/>
      <c r="R273" s="98"/>
      <c r="S273" s="99"/>
    </row>
    <row r="274" spans="1:19" ht="17.25" thickBot="1" x14ac:dyDescent="0.3">
      <c r="A274" s="19"/>
      <c r="B274" s="20"/>
      <c r="C274" s="104"/>
      <c r="D274" s="104"/>
      <c r="E274" s="104"/>
      <c r="F274" s="104"/>
      <c r="G274" s="104"/>
      <c r="H274" s="104"/>
      <c r="I274" s="97"/>
      <c r="J274" s="97"/>
      <c r="K274" s="97"/>
      <c r="L274" s="59"/>
      <c r="M274" s="59"/>
      <c r="N274" s="141"/>
      <c r="O274" s="88" t="str">
        <f>IFERROR(LOOKUP(N274,'Data References'!$B$2:$C$7,'Data References'!$C$2:$C$7),"")</f>
        <v/>
      </c>
      <c r="P274" s="105"/>
      <c r="Q274" s="97"/>
      <c r="R274" s="98"/>
      <c r="S274" s="99"/>
    </row>
    <row r="275" spans="1:19" ht="17.25" thickBot="1" x14ac:dyDescent="0.3">
      <c r="A275" s="19"/>
      <c r="B275" s="20"/>
      <c r="C275" s="104"/>
      <c r="D275" s="104"/>
      <c r="E275" s="104"/>
      <c r="F275" s="104"/>
      <c r="G275" s="104"/>
      <c r="H275" s="104"/>
      <c r="I275" s="97"/>
      <c r="J275" s="97"/>
      <c r="K275" s="97"/>
      <c r="L275" s="59"/>
      <c r="M275" s="59"/>
      <c r="N275" s="141"/>
      <c r="O275" s="88" t="str">
        <f>IFERROR(LOOKUP(N275,'Data References'!$B$2:$C$7,'Data References'!$C$2:$C$7),"")</f>
        <v/>
      </c>
      <c r="P275" s="105"/>
      <c r="Q275" s="97"/>
      <c r="R275" s="98"/>
      <c r="S275" s="99"/>
    </row>
    <row r="276" spans="1:19" ht="17.25" thickBot="1" x14ac:dyDescent="0.3">
      <c r="A276" s="19"/>
      <c r="B276" s="20"/>
      <c r="C276" s="104"/>
      <c r="D276" s="104"/>
      <c r="E276" s="104"/>
      <c r="F276" s="104"/>
      <c r="G276" s="104"/>
      <c r="H276" s="104"/>
      <c r="I276" s="97"/>
      <c r="J276" s="97"/>
      <c r="K276" s="97"/>
      <c r="L276" s="59"/>
      <c r="M276" s="59"/>
      <c r="N276" s="141"/>
      <c r="O276" s="88" t="str">
        <f>IFERROR(LOOKUP(N276,'Data References'!$B$2:$C$7,'Data References'!$C$2:$C$7),"")</f>
        <v/>
      </c>
      <c r="P276" s="105"/>
      <c r="Q276" s="97"/>
      <c r="R276" s="98"/>
      <c r="S276" s="99"/>
    </row>
    <row r="277" spans="1:19" ht="17.25" thickBot="1" x14ac:dyDescent="0.3">
      <c r="A277" s="19"/>
      <c r="B277" s="20"/>
      <c r="C277" s="104"/>
      <c r="D277" s="104"/>
      <c r="E277" s="104"/>
      <c r="F277" s="104"/>
      <c r="G277" s="104"/>
      <c r="H277" s="104"/>
      <c r="I277" s="97"/>
      <c r="J277" s="97"/>
      <c r="K277" s="97"/>
      <c r="L277" s="59"/>
      <c r="M277" s="59"/>
      <c r="N277" s="141"/>
      <c r="O277" s="88" t="str">
        <f>IFERROR(LOOKUP(N277,'Data References'!$B$2:$C$7,'Data References'!$C$2:$C$7),"")</f>
        <v/>
      </c>
      <c r="P277" s="105"/>
      <c r="Q277" s="97"/>
      <c r="R277" s="98"/>
      <c r="S277" s="99"/>
    </row>
    <row r="278" spans="1:19" ht="17.25" thickBot="1" x14ac:dyDescent="0.3">
      <c r="A278" s="19"/>
      <c r="B278" s="20"/>
      <c r="C278" s="104"/>
      <c r="D278" s="104"/>
      <c r="E278" s="104"/>
      <c r="F278" s="104"/>
      <c r="G278" s="104"/>
      <c r="H278" s="104"/>
      <c r="I278" s="97"/>
      <c r="J278" s="97"/>
      <c r="K278" s="97"/>
      <c r="L278" s="59"/>
      <c r="M278" s="59"/>
      <c r="N278" s="141"/>
      <c r="O278" s="88" t="str">
        <f>IFERROR(LOOKUP(N278,'Data References'!$B$2:$C$7,'Data References'!$C$2:$C$7),"")</f>
        <v/>
      </c>
      <c r="P278" s="105"/>
      <c r="Q278" s="97"/>
      <c r="R278" s="98"/>
      <c r="S278" s="99"/>
    </row>
    <row r="279" spans="1:19" ht="17.25" thickBot="1" x14ac:dyDescent="0.3">
      <c r="A279" s="19"/>
      <c r="B279" s="20"/>
      <c r="C279" s="104"/>
      <c r="D279" s="104"/>
      <c r="E279" s="104"/>
      <c r="F279" s="104"/>
      <c r="G279" s="104"/>
      <c r="H279" s="104"/>
      <c r="I279" s="97"/>
      <c r="J279" s="97"/>
      <c r="K279" s="97"/>
      <c r="L279" s="59"/>
      <c r="M279" s="59"/>
      <c r="N279" s="141"/>
      <c r="O279" s="88" t="str">
        <f>IFERROR(LOOKUP(N279,'Data References'!$B$2:$C$7,'Data References'!$C$2:$C$7),"")</f>
        <v/>
      </c>
      <c r="P279" s="105"/>
      <c r="Q279" s="97"/>
      <c r="R279" s="98"/>
      <c r="S279" s="99"/>
    </row>
    <row r="280" spans="1:19" ht="17.25" thickBot="1" x14ac:dyDescent="0.3">
      <c r="A280" s="19"/>
      <c r="B280" s="20"/>
      <c r="C280" s="104"/>
      <c r="D280" s="104"/>
      <c r="E280" s="104"/>
      <c r="F280" s="104"/>
      <c r="G280" s="104"/>
      <c r="H280" s="104"/>
      <c r="I280" s="97"/>
      <c r="J280" s="97"/>
      <c r="K280" s="97"/>
      <c r="L280" s="59"/>
      <c r="M280" s="59"/>
      <c r="N280" s="141"/>
      <c r="O280" s="88" t="str">
        <f>IFERROR(LOOKUP(N280,'Data References'!$B$2:$C$7,'Data References'!$C$2:$C$7),"")</f>
        <v/>
      </c>
      <c r="P280" s="105"/>
      <c r="Q280" s="97"/>
      <c r="R280" s="98"/>
      <c r="S280" s="99"/>
    </row>
    <row r="281" spans="1:19" ht="17.25" thickBot="1" x14ac:dyDescent="0.3">
      <c r="A281" s="19"/>
      <c r="B281" s="20"/>
      <c r="C281" s="104"/>
      <c r="D281" s="104"/>
      <c r="E281" s="104"/>
      <c r="F281" s="104"/>
      <c r="G281" s="104"/>
      <c r="H281" s="104"/>
      <c r="I281" s="97"/>
      <c r="J281" s="97"/>
      <c r="K281" s="97"/>
      <c r="L281" s="59"/>
      <c r="M281" s="59"/>
      <c r="N281" s="141"/>
      <c r="O281" s="88" t="str">
        <f>IFERROR(LOOKUP(N281,'Data References'!$B$2:$C$7,'Data References'!$C$2:$C$7),"")</f>
        <v/>
      </c>
      <c r="P281" s="105"/>
      <c r="Q281" s="97"/>
      <c r="R281" s="98"/>
      <c r="S281" s="99"/>
    </row>
    <row r="282" spans="1:19" ht="17.25" thickBot="1" x14ac:dyDescent="0.3">
      <c r="A282" s="19"/>
      <c r="B282" s="20"/>
      <c r="C282" s="104"/>
      <c r="D282" s="104"/>
      <c r="E282" s="104"/>
      <c r="F282" s="104"/>
      <c r="G282" s="104"/>
      <c r="H282" s="104"/>
      <c r="I282" s="97"/>
      <c r="J282" s="97"/>
      <c r="K282" s="97"/>
      <c r="L282" s="59"/>
      <c r="M282" s="59"/>
      <c r="N282" s="141"/>
      <c r="O282" s="88" t="str">
        <f>IFERROR(LOOKUP(N282,'Data References'!$B$2:$C$7,'Data References'!$C$2:$C$7),"")</f>
        <v/>
      </c>
      <c r="P282" s="105"/>
      <c r="Q282" s="97"/>
      <c r="R282" s="98"/>
      <c r="S282" s="99"/>
    </row>
    <row r="283" spans="1:19" ht="17.25" thickBot="1" x14ac:dyDescent="0.3">
      <c r="A283" s="19"/>
      <c r="B283" s="20"/>
      <c r="C283" s="104"/>
      <c r="D283" s="104"/>
      <c r="E283" s="104"/>
      <c r="F283" s="104"/>
      <c r="G283" s="104"/>
      <c r="H283" s="104"/>
      <c r="I283" s="97"/>
      <c r="J283" s="97"/>
      <c r="K283" s="97"/>
      <c r="L283" s="59"/>
      <c r="M283" s="59"/>
      <c r="N283" s="141"/>
      <c r="O283" s="88" t="str">
        <f>IFERROR(LOOKUP(N283,'Data References'!$B$2:$C$7,'Data References'!$C$2:$C$7),"")</f>
        <v/>
      </c>
      <c r="P283" s="105"/>
      <c r="Q283" s="97"/>
      <c r="R283" s="98"/>
      <c r="S283" s="99"/>
    </row>
    <row r="284" spans="1:19" ht="17.25" thickBot="1" x14ac:dyDescent="0.3">
      <c r="A284" s="19"/>
      <c r="B284" s="20"/>
      <c r="C284" s="104"/>
      <c r="D284" s="104"/>
      <c r="E284" s="104"/>
      <c r="F284" s="104"/>
      <c r="G284" s="104"/>
      <c r="H284" s="104"/>
      <c r="I284" s="97"/>
      <c r="J284" s="97"/>
      <c r="K284" s="97"/>
      <c r="L284" s="59"/>
      <c r="M284" s="59"/>
      <c r="N284" s="141"/>
      <c r="O284" s="88" t="str">
        <f>IFERROR(LOOKUP(N284,'Data References'!$B$2:$C$7,'Data References'!$C$2:$C$7),"")</f>
        <v/>
      </c>
      <c r="P284" s="105"/>
      <c r="Q284" s="97"/>
      <c r="R284" s="98"/>
      <c r="S284" s="99"/>
    </row>
    <row r="285" spans="1:19" ht="17.25" thickBot="1" x14ac:dyDescent="0.3">
      <c r="A285" s="19"/>
      <c r="B285" s="20"/>
      <c r="C285" s="104"/>
      <c r="D285" s="104"/>
      <c r="E285" s="104"/>
      <c r="F285" s="104"/>
      <c r="G285" s="104"/>
      <c r="H285" s="104"/>
      <c r="I285" s="97"/>
      <c r="J285" s="97"/>
      <c r="K285" s="97"/>
      <c r="L285" s="59"/>
      <c r="M285" s="59"/>
      <c r="N285" s="141"/>
      <c r="O285" s="88" t="str">
        <f>IFERROR(LOOKUP(N285,'Data References'!$B$2:$C$7,'Data References'!$C$2:$C$7),"")</f>
        <v/>
      </c>
      <c r="P285" s="105"/>
      <c r="Q285" s="97"/>
      <c r="R285" s="98"/>
      <c r="S285" s="99"/>
    </row>
    <row r="286" spans="1:19" ht="17.25" thickBot="1" x14ac:dyDescent="0.3">
      <c r="A286" s="19"/>
      <c r="B286" s="20"/>
      <c r="C286" s="104"/>
      <c r="D286" s="104"/>
      <c r="E286" s="104"/>
      <c r="F286" s="104"/>
      <c r="G286" s="104"/>
      <c r="H286" s="104"/>
      <c r="I286" s="97"/>
      <c r="J286" s="97"/>
      <c r="K286" s="97"/>
      <c r="L286" s="59"/>
      <c r="M286" s="59"/>
      <c r="N286" s="141"/>
      <c r="O286" s="88" t="str">
        <f>IFERROR(LOOKUP(N286,'Data References'!$B$2:$C$7,'Data References'!$C$2:$C$7),"")</f>
        <v/>
      </c>
      <c r="P286" s="105"/>
      <c r="Q286" s="97"/>
      <c r="R286" s="98"/>
      <c r="S286" s="99"/>
    </row>
    <row r="287" spans="1:19" ht="17.25" thickBot="1" x14ac:dyDescent="0.3">
      <c r="A287" s="19"/>
      <c r="B287" s="20"/>
      <c r="C287" s="104"/>
      <c r="D287" s="104"/>
      <c r="E287" s="104"/>
      <c r="F287" s="104"/>
      <c r="G287" s="104"/>
      <c r="H287" s="104"/>
      <c r="I287" s="97"/>
      <c r="J287" s="97"/>
      <c r="K287" s="97"/>
      <c r="L287" s="59"/>
      <c r="M287" s="59"/>
      <c r="N287" s="141"/>
      <c r="O287" s="88" t="str">
        <f>IFERROR(LOOKUP(N287,'Data References'!$B$2:$C$7,'Data References'!$C$2:$C$7),"")</f>
        <v/>
      </c>
      <c r="P287" s="105"/>
      <c r="Q287" s="97"/>
      <c r="R287" s="98"/>
      <c r="S287" s="99"/>
    </row>
    <row r="288" spans="1:19" ht="17.25" thickBot="1" x14ac:dyDescent="0.3">
      <c r="A288" s="19"/>
      <c r="B288" s="20"/>
      <c r="C288" s="104"/>
      <c r="D288" s="104"/>
      <c r="E288" s="104"/>
      <c r="F288" s="104"/>
      <c r="G288" s="104"/>
      <c r="H288" s="104"/>
      <c r="I288" s="97"/>
      <c r="J288" s="97"/>
      <c r="K288" s="97"/>
      <c r="L288" s="59"/>
      <c r="M288" s="59"/>
      <c r="N288" s="141"/>
      <c r="O288" s="88" t="str">
        <f>IFERROR(LOOKUP(N288,'Data References'!$B$2:$C$7,'Data References'!$C$2:$C$7),"")</f>
        <v/>
      </c>
      <c r="P288" s="105"/>
      <c r="Q288" s="97"/>
      <c r="R288" s="98"/>
      <c r="S288" s="99"/>
    </row>
    <row r="289" spans="1:19" ht="17.25" thickBot="1" x14ac:dyDescent="0.3">
      <c r="A289" s="19"/>
      <c r="B289" s="20"/>
      <c r="C289" s="104"/>
      <c r="D289" s="104"/>
      <c r="E289" s="104"/>
      <c r="F289" s="104"/>
      <c r="G289" s="104"/>
      <c r="H289" s="104"/>
      <c r="I289" s="97"/>
      <c r="J289" s="97"/>
      <c r="K289" s="97"/>
      <c r="L289" s="59"/>
      <c r="M289" s="59"/>
      <c r="N289" s="141"/>
      <c r="O289" s="88" t="str">
        <f>IFERROR(LOOKUP(N289,'Data References'!$B$2:$C$7,'Data References'!$C$2:$C$7),"")</f>
        <v/>
      </c>
      <c r="P289" s="105"/>
      <c r="Q289" s="97"/>
      <c r="R289" s="98"/>
      <c r="S289" s="99"/>
    </row>
    <row r="290" spans="1:19" ht="17.25" thickBot="1" x14ac:dyDescent="0.3">
      <c r="A290" s="19"/>
      <c r="B290" s="20"/>
      <c r="C290" s="104"/>
      <c r="D290" s="104"/>
      <c r="E290" s="104"/>
      <c r="F290" s="104"/>
      <c r="G290" s="104"/>
      <c r="H290" s="104"/>
      <c r="I290" s="97"/>
      <c r="J290" s="97"/>
      <c r="K290" s="97"/>
      <c r="L290" s="59"/>
      <c r="M290" s="59"/>
      <c r="N290" s="141"/>
      <c r="O290" s="88" t="str">
        <f>IFERROR(LOOKUP(N290,'Data References'!$B$2:$C$7,'Data References'!$C$2:$C$7),"")</f>
        <v/>
      </c>
      <c r="P290" s="105"/>
      <c r="Q290" s="97"/>
      <c r="R290" s="98"/>
      <c r="S290" s="99"/>
    </row>
    <row r="291" spans="1:19" ht="17.25" thickBot="1" x14ac:dyDescent="0.3">
      <c r="A291" s="19"/>
      <c r="B291" s="20"/>
      <c r="C291" s="104"/>
      <c r="D291" s="104"/>
      <c r="E291" s="104"/>
      <c r="F291" s="104"/>
      <c r="G291" s="104"/>
      <c r="H291" s="104"/>
      <c r="I291" s="97"/>
      <c r="J291" s="97"/>
      <c r="K291" s="97"/>
      <c r="L291" s="59"/>
      <c r="M291" s="59"/>
      <c r="N291" s="141"/>
      <c r="O291" s="88" t="str">
        <f>IFERROR(LOOKUP(N291,'Data References'!$B$2:$C$7,'Data References'!$C$2:$C$7),"")</f>
        <v/>
      </c>
      <c r="P291" s="105"/>
      <c r="Q291" s="97"/>
      <c r="R291" s="98"/>
      <c r="S291" s="99"/>
    </row>
    <row r="292" spans="1:19" ht="17.25" thickBot="1" x14ac:dyDescent="0.3">
      <c r="A292" s="19"/>
      <c r="B292" s="20"/>
      <c r="C292" s="104"/>
      <c r="D292" s="104"/>
      <c r="E292" s="104"/>
      <c r="F292" s="104"/>
      <c r="G292" s="104"/>
      <c r="H292" s="104"/>
      <c r="I292" s="97"/>
      <c r="J292" s="97"/>
      <c r="K292" s="97"/>
      <c r="L292" s="59"/>
      <c r="M292" s="59"/>
      <c r="N292" s="141"/>
      <c r="O292" s="88" t="str">
        <f>IFERROR(LOOKUP(N292,'Data References'!$B$2:$C$7,'Data References'!$C$2:$C$7),"")</f>
        <v/>
      </c>
      <c r="P292" s="105"/>
      <c r="Q292" s="97"/>
      <c r="R292" s="98"/>
      <c r="S292" s="99"/>
    </row>
    <row r="293" spans="1:19" ht="17.25" thickBot="1" x14ac:dyDescent="0.3">
      <c r="A293" s="19"/>
      <c r="B293" s="20"/>
      <c r="C293" s="104"/>
      <c r="D293" s="104"/>
      <c r="E293" s="104"/>
      <c r="F293" s="104"/>
      <c r="G293" s="104"/>
      <c r="H293" s="104"/>
      <c r="I293" s="97"/>
      <c r="J293" s="97"/>
      <c r="K293" s="97"/>
      <c r="L293" s="59"/>
      <c r="M293" s="59"/>
      <c r="N293" s="141"/>
      <c r="O293" s="88" t="str">
        <f>IFERROR(LOOKUP(N293,'Data References'!$B$2:$C$7,'Data References'!$C$2:$C$7),"")</f>
        <v/>
      </c>
      <c r="P293" s="105"/>
      <c r="Q293" s="97"/>
      <c r="R293" s="98"/>
      <c r="S293" s="99"/>
    </row>
    <row r="294" spans="1:19" ht="17.25" thickBot="1" x14ac:dyDescent="0.3">
      <c r="A294" s="19"/>
      <c r="B294" s="20"/>
      <c r="C294" s="104"/>
      <c r="D294" s="104"/>
      <c r="E294" s="104"/>
      <c r="F294" s="104"/>
      <c r="G294" s="104"/>
      <c r="H294" s="104"/>
      <c r="I294" s="97"/>
      <c r="J294" s="97"/>
      <c r="K294" s="97"/>
      <c r="L294" s="59"/>
      <c r="M294" s="59"/>
      <c r="N294" s="141"/>
      <c r="O294" s="88" t="str">
        <f>IFERROR(LOOKUP(N294,'Data References'!$B$2:$C$7,'Data References'!$C$2:$C$7),"")</f>
        <v/>
      </c>
      <c r="P294" s="105"/>
      <c r="Q294" s="97"/>
      <c r="R294" s="98"/>
      <c r="S294" s="99"/>
    </row>
    <row r="295" spans="1:19" ht="17.25" thickBot="1" x14ac:dyDescent="0.3">
      <c r="A295" s="19"/>
      <c r="B295" s="20"/>
      <c r="C295" s="104"/>
      <c r="D295" s="104"/>
      <c r="E295" s="104"/>
      <c r="F295" s="104"/>
      <c r="G295" s="104"/>
      <c r="H295" s="104"/>
      <c r="I295" s="97"/>
      <c r="J295" s="97"/>
      <c r="K295" s="97"/>
      <c r="L295" s="59"/>
      <c r="M295" s="59"/>
      <c r="N295" s="141"/>
      <c r="O295" s="88" t="str">
        <f>IFERROR(LOOKUP(N295,'Data References'!$B$2:$C$7,'Data References'!$C$2:$C$7),"")</f>
        <v/>
      </c>
      <c r="P295" s="105"/>
      <c r="Q295" s="97"/>
      <c r="R295" s="98"/>
      <c r="S295" s="99"/>
    </row>
    <row r="296" spans="1:19" ht="17.25" thickBot="1" x14ac:dyDescent="0.3">
      <c r="A296" s="19"/>
      <c r="B296" s="20"/>
      <c r="C296" s="104"/>
      <c r="D296" s="104"/>
      <c r="E296" s="104"/>
      <c r="F296" s="104"/>
      <c r="G296" s="104"/>
      <c r="H296" s="104"/>
      <c r="I296" s="97"/>
      <c r="J296" s="97"/>
      <c r="K296" s="97"/>
      <c r="L296" s="59"/>
      <c r="M296" s="59"/>
      <c r="N296" s="141"/>
      <c r="O296" s="88" t="str">
        <f>IFERROR(LOOKUP(N296,'Data References'!$B$2:$C$7,'Data References'!$C$2:$C$7),"")</f>
        <v/>
      </c>
      <c r="P296" s="105"/>
      <c r="Q296" s="97"/>
      <c r="R296" s="98"/>
      <c r="S296" s="99"/>
    </row>
    <row r="297" spans="1:19" ht="17.25" thickBot="1" x14ac:dyDescent="0.3">
      <c r="A297" s="19"/>
      <c r="B297" s="20"/>
      <c r="C297" s="104"/>
      <c r="D297" s="104"/>
      <c r="E297" s="104"/>
      <c r="F297" s="104"/>
      <c r="G297" s="104"/>
      <c r="H297" s="104"/>
      <c r="I297" s="97"/>
      <c r="J297" s="97"/>
      <c r="K297" s="97"/>
      <c r="L297" s="59"/>
      <c r="M297" s="59"/>
      <c r="N297" s="141"/>
      <c r="O297" s="88" t="str">
        <f>IFERROR(LOOKUP(N297,'Data References'!$B$2:$C$7,'Data References'!$C$2:$C$7),"")</f>
        <v/>
      </c>
      <c r="P297" s="105"/>
      <c r="Q297" s="97"/>
      <c r="R297" s="98"/>
      <c r="S297" s="99"/>
    </row>
    <row r="298" spans="1:19" ht="17.25" thickBot="1" x14ac:dyDescent="0.3">
      <c r="A298" s="19"/>
      <c r="B298" s="20"/>
      <c r="C298" s="104"/>
      <c r="D298" s="104"/>
      <c r="E298" s="104"/>
      <c r="F298" s="104"/>
      <c r="G298" s="104"/>
      <c r="H298" s="104"/>
      <c r="I298" s="97"/>
      <c r="J298" s="97"/>
      <c r="K298" s="97"/>
      <c r="L298" s="59"/>
      <c r="M298" s="59"/>
      <c r="N298" s="141"/>
      <c r="O298" s="88" t="str">
        <f>IFERROR(LOOKUP(N298,'Data References'!$B$2:$C$7,'Data References'!$C$2:$C$7),"")</f>
        <v/>
      </c>
      <c r="P298" s="105"/>
      <c r="Q298" s="97"/>
      <c r="R298" s="98"/>
      <c r="S298" s="99"/>
    </row>
    <row r="299" spans="1:19" ht="17.25" thickBot="1" x14ac:dyDescent="0.3">
      <c r="A299" s="19"/>
      <c r="B299" s="20"/>
      <c r="C299" s="104"/>
      <c r="D299" s="104"/>
      <c r="E299" s="104"/>
      <c r="F299" s="104"/>
      <c r="G299" s="104"/>
      <c r="H299" s="104"/>
      <c r="I299" s="97"/>
      <c r="J299" s="97"/>
      <c r="K299" s="97"/>
      <c r="L299" s="59"/>
      <c r="M299" s="59"/>
      <c r="N299" s="141"/>
      <c r="O299" s="88" t="str">
        <f>IFERROR(LOOKUP(N299,'Data References'!$B$2:$C$7,'Data References'!$C$2:$C$7),"")</f>
        <v/>
      </c>
      <c r="P299" s="105"/>
      <c r="Q299" s="97"/>
      <c r="R299" s="98"/>
      <c r="S299" s="99"/>
    </row>
    <row r="300" spans="1:19" ht="17.25" thickBot="1" x14ac:dyDescent="0.3">
      <c r="A300" s="19"/>
      <c r="B300" s="20"/>
      <c r="C300" s="104"/>
      <c r="D300" s="104"/>
      <c r="E300" s="104"/>
      <c r="F300" s="104"/>
      <c r="G300" s="104"/>
      <c r="H300" s="104"/>
      <c r="I300" s="209"/>
      <c r="J300" s="97"/>
      <c r="K300" s="97"/>
      <c r="L300" s="59"/>
      <c r="M300" s="59"/>
      <c r="N300" s="141"/>
      <c r="O300" s="88" t="str">
        <f>IFERROR(LOOKUP(N300,'Data References'!$B$2:$C$7,'Data References'!$C$2:$C$7),"")</f>
        <v/>
      </c>
      <c r="P300" s="105"/>
      <c r="Q300" s="97"/>
      <c r="R300" s="98"/>
      <c r="S300" s="99"/>
    </row>
  </sheetData>
  <sheetProtection formatCells="0"/>
  <mergeCells count="9">
    <mergeCell ref="D15:F15"/>
    <mergeCell ref="Q15:S15"/>
    <mergeCell ref="B3:E3"/>
    <mergeCell ref="B4:E4"/>
    <mergeCell ref="B5:E5"/>
    <mergeCell ref="B6:E6"/>
    <mergeCell ref="A8:B8"/>
    <mergeCell ref="A9:B9"/>
    <mergeCell ref="A13:S14"/>
  </mergeCells>
  <phoneticPr fontId="15" type="noConversion"/>
  <conditionalFormatting sqref="M16:M300">
    <cfRule type="expression" dxfId="9" priority="1">
      <formula>#REF!="Midwest &amp; Eastern U.S."</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'Data References'!$D$2:$D$8</xm:f>
          </x14:formula1>
          <xm:sqref>D16:F300</xm:sqref>
        </x14:dataValidation>
        <x14:dataValidation type="list" allowBlank="1" showInputMessage="1" showErrorMessage="1" xr:uid="{00000000-0002-0000-0200-000001000000}">
          <x14:formula1>
            <xm:f>'Data References'!$F$2:$F$4</xm:f>
          </x14:formula1>
          <xm:sqref>K16:K300</xm:sqref>
        </x14:dataValidation>
        <x14:dataValidation type="list" allowBlank="1" showInputMessage="1" showErrorMessage="1" xr:uid="{00000000-0002-0000-0200-000002000000}">
          <x14:formula1>
            <xm:f>'Data References'!$A$2:$A$51</xm:f>
          </x14:formula1>
          <xm:sqref>B16:B300</xm:sqref>
        </x14:dataValidation>
        <x14:dataValidation type="list" allowBlank="1" showInputMessage="1" showErrorMessage="1" xr:uid="{00000000-0002-0000-0200-000003000000}">
          <x14:formula1>
            <xm:f>'Data References'!$F$2:$F$3</xm:f>
          </x14:formula1>
          <xm:sqref>P16:P300 M16:M300</xm:sqref>
        </x14:dataValidation>
        <x14:dataValidation type="list" allowBlank="1" showInputMessage="1" showErrorMessage="1" xr:uid="{1CA7093F-518B-4A9E-BAF8-711688E7DD76}">
          <x14:formula1>
            <xm:f>'Data References'!$B$2:$B$7</xm:f>
          </x14:formula1>
          <xm:sqref>N16:N300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Y300"/>
  <sheetViews>
    <sheetView showGridLines="0" tabSelected="1" zoomScaleNormal="100" workbookViewId="0">
      <selection activeCell="A299" sqref="A299"/>
    </sheetView>
  </sheetViews>
  <sheetFormatPr defaultColWidth="9.140625" defaultRowHeight="16.5" x14ac:dyDescent="0.3"/>
  <cols>
    <col min="1" max="1" width="20.28515625" style="6" customWidth="1"/>
    <col min="2" max="2" width="20.5703125" style="6" customWidth="1"/>
    <col min="3" max="3" width="28.7109375" style="6" customWidth="1"/>
    <col min="4" max="4" width="40.140625" style="6" customWidth="1"/>
    <col min="5" max="6" width="9.140625" style="6"/>
    <col min="7" max="7" width="42.7109375" style="6" customWidth="1"/>
    <col min="8" max="8" width="14.7109375" style="6" customWidth="1"/>
    <col min="9" max="9" width="3" style="6" customWidth="1"/>
    <col min="10" max="10" width="4.42578125" style="6" customWidth="1"/>
    <col min="11" max="11" width="9.42578125" style="6" customWidth="1"/>
    <col min="12" max="12" width="10.42578125" style="6" customWidth="1"/>
    <col min="13" max="13" width="6.5703125" style="6" customWidth="1"/>
    <col min="14" max="14" width="6.28515625" style="6" customWidth="1"/>
    <col min="15" max="16384" width="9.140625" style="6"/>
  </cols>
  <sheetData>
    <row r="1" spans="1:25" ht="20.25" x14ac:dyDescent="0.3">
      <c r="A1" s="47" t="s">
        <v>97</v>
      </c>
    </row>
    <row r="2" spans="1:25" ht="21" thickBot="1" x14ac:dyDescent="0.35">
      <c r="A2" s="47" t="s">
        <v>96</v>
      </c>
      <c r="G2" s="183" t="s">
        <v>101</v>
      </c>
      <c r="H2" s="183"/>
    </row>
    <row r="3" spans="1:25" ht="20.25" customHeight="1" x14ac:dyDescent="0.3">
      <c r="A3" s="47"/>
      <c r="G3" s="184" t="str">
        <f>IF(AND(K12=0,K23=0),"No samples have been documented. Please enter data on the appropriate regional INPUT sheet.",IF($K$12&gt;=6,"Congratulations on achieving the target!", IF(AND($K$12&lt;6,$K$23&gt;10),"Congratulations on achieving the interim nectar plant target! If this is your third consecutive year not achieving the milkweed target, adaptive management is required.","Unfortunately, the adaptive management targets are not met. Review your results and describe your adaptive management considerations in your annual report.")))</f>
        <v>No samples have been documented. Please enter data on the appropriate regional INPUT sheet.</v>
      </c>
      <c r="H3" s="185"/>
    </row>
    <row r="4" spans="1:25" ht="20.25" x14ac:dyDescent="0.3">
      <c r="A4" s="47" t="s">
        <v>98</v>
      </c>
      <c r="B4" s="190">
        <f>'INPUT Midwest &amp; Northeast Data'!B3</f>
        <v>0</v>
      </c>
      <c r="C4" s="191"/>
      <c r="G4" s="186"/>
      <c r="H4" s="187"/>
      <c r="L4" s="134"/>
    </row>
    <row r="5" spans="1:25" ht="21" thickBot="1" x14ac:dyDescent="0.35">
      <c r="A5" s="47" t="s">
        <v>99</v>
      </c>
      <c r="B5" s="192" t="s">
        <v>154</v>
      </c>
      <c r="C5" s="193"/>
      <c r="G5" s="188"/>
      <c r="H5" s="189"/>
    </row>
    <row r="6" spans="1:25" ht="21" thickBot="1" x14ac:dyDescent="0.35">
      <c r="A6" s="47"/>
      <c r="H6" s="115" t="s">
        <v>175</v>
      </c>
      <c r="P6"/>
      <c r="Q6"/>
      <c r="R6"/>
      <c r="S6"/>
      <c r="T6"/>
      <c r="U6"/>
      <c r="V6"/>
      <c r="W6"/>
      <c r="X6"/>
      <c r="Y6"/>
    </row>
    <row r="7" spans="1:25" ht="20.45" customHeight="1" thickBot="1" x14ac:dyDescent="0.35">
      <c r="A7" s="48" t="s">
        <v>83</v>
      </c>
      <c r="B7" s="48" t="s">
        <v>3</v>
      </c>
      <c r="C7" s="48" t="s">
        <v>5</v>
      </c>
      <c r="D7" s="48" t="s">
        <v>100</v>
      </c>
      <c r="G7" s="117" t="s">
        <v>173</v>
      </c>
      <c r="H7" s="132" t="str">
        <f>IF(K12 = "N/A", "N/A", IF(K12&gt;6,"✔","☹"))</f>
        <v>☹</v>
      </c>
    </row>
    <row r="8" spans="1:25" ht="15" customHeight="1" x14ac:dyDescent="0.3">
      <c r="A8" s="83" t="str">
        <f>IF(ISBLANK('INPUT Midwest &amp; Northeast Data'!A16), "", 'INPUT Midwest &amp; Northeast Data'!A16)</f>
        <v/>
      </c>
      <c r="B8" s="66" t="str">
        <f>IFERROR(IF(VLOOKUP(Table1[[#This Row],[Site ID]],'INPUT Midwest &amp; Northeast Data'!$A$16:$S$300,12, FALSE) = "", "", VLOOKUP(Table1[[#This Row],[Site ID]],'INPUT Midwest &amp; Northeast Data'!$A$16:$S$300,12, FALSE)), "")</f>
        <v/>
      </c>
      <c r="C8" s="82" t="str">
        <f>IFERROR(VLOOKUP(Table1[[#This Row],[Site ID]], 'INPUT Midwest &amp; Northeast Data'!$A$16:$S$300,15, FALSE), "")</f>
        <v/>
      </c>
      <c r="D8" s="66" t="str">
        <f>IF(ISBLANK('INPUT Midwest &amp; Northeast Data'!Q16), "", 'INPUT Midwest &amp; Northeast Data'!Q16)</f>
        <v/>
      </c>
      <c r="G8" s="50" t="s">
        <v>102</v>
      </c>
      <c r="H8" s="205" t="str">
        <f>IF(COUNTIF(B8:B300, "&gt;0"), COUNTIF(B8:B300, "&gt;0"), "N/A")</f>
        <v>N/A</v>
      </c>
      <c r="J8"/>
      <c r="L8" s="119"/>
      <c r="M8" s="119"/>
      <c r="N8" s="119"/>
      <c r="O8" s="119"/>
    </row>
    <row r="9" spans="1:25" ht="16.5" customHeight="1" thickBot="1" x14ac:dyDescent="0.35">
      <c r="A9" s="83" t="str">
        <f>IF(ISBLANK('INPUT Midwest &amp; Northeast Data'!A17), "", 'INPUT Midwest &amp; Northeast Data'!A17)</f>
        <v/>
      </c>
      <c r="B9" s="66" t="str">
        <f>IFERROR(IF(VLOOKUP(Table1[[#This Row],[Site ID]],'INPUT Midwest &amp; Northeast Data'!$A$16:$S$300,12, FALSE) = "", "", VLOOKUP(Table1[[#This Row],[Site ID]],'INPUT Midwest &amp; Northeast Data'!$A$16:$S$300,12, FALSE)), "")</f>
        <v/>
      </c>
      <c r="C9" s="82" t="str">
        <f>IFERROR(VLOOKUP(Table1[[#This Row],[Site ID]], 'INPUT Midwest &amp; Northeast Data'!$A$16:$S$300,15, FALSE), "")</f>
        <v/>
      </c>
      <c r="D9" s="66" t="str">
        <f>IF(ISBLANK('INPUT Midwest &amp; Northeast Data'!Q17), "", 'INPUT Midwest &amp; Northeast Data'!Q17)</f>
        <v/>
      </c>
      <c r="G9" s="51" t="s">
        <v>103</v>
      </c>
      <c r="H9" s="204" t="str">
        <f>IF(COUNTIF(B8:B300, "&gt;6"), COUNTIF(B8:B300, "&gt;6"), "N/A")</f>
        <v>N/A</v>
      </c>
      <c r="J9"/>
      <c r="L9" s="119"/>
      <c r="M9" s="119"/>
      <c r="N9" s="119"/>
      <c r="O9" s="119"/>
    </row>
    <row r="10" spans="1:25" ht="16.5" customHeight="1" x14ac:dyDescent="0.3">
      <c r="A10" s="83" t="str">
        <f>IF(ISBLANK('INPUT Midwest &amp; Northeast Data'!A18), "", 'INPUT Midwest &amp; Northeast Data'!A18)</f>
        <v/>
      </c>
      <c r="B10" s="66" t="str">
        <f>IFERROR(IF(VLOOKUP(Table1[[#This Row],[Site ID]],'INPUT Midwest &amp; Northeast Data'!$A$16:$S$300,12, FALSE) = "", "", VLOOKUP(Table1[[#This Row],[Site ID]],'INPUT Midwest &amp; Northeast Data'!$A$16:$S$300,12, FALSE)), "")</f>
        <v/>
      </c>
      <c r="C10" s="82" t="str">
        <f>IFERROR(VLOOKUP(Table1[[#This Row],[Site ID]], 'INPUT Midwest &amp; Northeast Data'!$A$16:$S$300,15, FALSE), "")</f>
        <v/>
      </c>
      <c r="D10" s="66" t="str">
        <f>IF(ISBLANK('INPUT Midwest &amp; Northeast Data'!Q18), "", 'INPUT Midwest &amp; Northeast Data'!Q18)</f>
        <v/>
      </c>
      <c r="G10" s="51" t="s">
        <v>104</v>
      </c>
      <c r="H10" s="53" t="str">
        <f>IF($H$9 = "N/A", "N/A", $H$9/$H$15)</f>
        <v>N/A</v>
      </c>
      <c r="J10"/>
      <c r="K10" s="177" t="s">
        <v>171</v>
      </c>
      <c r="L10" s="178"/>
      <c r="M10" s="178"/>
      <c r="N10" s="179"/>
      <c r="O10" s="119"/>
    </row>
    <row r="11" spans="1:25" ht="17.25" customHeight="1" x14ac:dyDescent="0.3">
      <c r="A11" s="83" t="str">
        <f>IF(ISBLANK('INPUT Midwest &amp; Northeast Data'!A19), "", 'INPUT Midwest &amp; Northeast Data'!A19)</f>
        <v/>
      </c>
      <c r="B11" s="66" t="str">
        <f>IFERROR(IF(VLOOKUP(Table1[[#This Row],[Site ID]],'INPUT Midwest &amp; Northeast Data'!$A$16:$S$300,12, FALSE) = "", "", VLOOKUP(Table1[[#This Row],[Site ID]],'INPUT Midwest &amp; Northeast Data'!$A$16:$S$300,12, FALSE)), "")</f>
        <v/>
      </c>
      <c r="C11" s="82" t="str">
        <f>IFERROR(VLOOKUP(Table1[[#This Row],[Site ID]], 'INPUT Midwest &amp; Northeast Data'!$A$16:$S$300,15, FALSE), "")</f>
        <v/>
      </c>
      <c r="D11" s="66" t="str">
        <f>IF(ISBLANK('INPUT Midwest &amp; Northeast Data'!Q19), "", 'INPUT Midwest &amp; Northeast Data'!Q19)</f>
        <v/>
      </c>
      <c r="G11" s="51" t="s">
        <v>105</v>
      </c>
      <c r="H11" s="52" t="str">
        <f>IFERROR(AVERAGE(Table1[[#All],[Milkweed Count]]), "N/A")</f>
        <v>N/A</v>
      </c>
      <c r="J11"/>
      <c r="K11" s="180"/>
      <c r="L11" s="181"/>
      <c r="M11" s="181"/>
      <c r="N11" s="182"/>
      <c r="O11" s="119"/>
    </row>
    <row r="12" spans="1:25" ht="16.5" customHeight="1" x14ac:dyDescent="0.3">
      <c r="A12" s="83" t="str">
        <f>IF(ISBLANK('INPUT Midwest &amp; Northeast Data'!A20), "", 'INPUT Midwest &amp; Northeast Data'!A20)</f>
        <v/>
      </c>
      <c r="B12" s="66" t="str">
        <f>IFERROR(IF(VLOOKUP(Table1[[#This Row],[Site ID]],'INPUT Midwest &amp; Northeast Data'!$A$16:$S$300,12, FALSE) = "", "", VLOOKUP(Table1[[#This Row],[Site ID]],'INPUT Midwest &amp; Northeast Data'!$A$16:$S$300,12, FALSE)), "")</f>
        <v/>
      </c>
      <c r="C12" s="82" t="str">
        <f>IFERROR(VLOOKUP(Table1[[#This Row],[Site ID]], 'INPUT Midwest &amp; Northeast Data'!$A$16:$S$300,15, FALSE), "")</f>
        <v/>
      </c>
      <c r="D12" s="66" t="str">
        <f>IF(ISBLANK('INPUT Midwest &amp; Northeast Data'!Q20), "", 'INPUT Midwest &amp; Northeast Data'!Q20)</f>
        <v/>
      </c>
      <c r="G12" s="51" t="s">
        <v>106</v>
      </c>
      <c r="H12" s="52" t="str">
        <f>IFERROR(STDEV(Table1[[#All],[Milkweed Count]]), "N/A")</f>
        <v>N/A</v>
      </c>
      <c r="J12"/>
      <c r="K12" s="135">
        <f>IFERROR(IF($H$11-$H$16&lt;0,0,$H$11-$H$16),0)</f>
        <v>0</v>
      </c>
      <c r="L12" s="124" t="s">
        <v>170</v>
      </c>
      <c r="M12" s="120"/>
      <c r="N12" s="121"/>
      <c r="O12" s="48"/>
    </row>
    <row r="13" spans="1:25" ht="16.5" customHeight="1" thickBot="1" x14ac:dyDescent="0.35">
      <c r="A13" s="83" t="str">
        <f>IF(ISBLANK('INPUT Midwest &amp; Northeast Data'!A21), "", 'INPUT Midwest &amp; Northeast Data'!A21)</f>
        <v/>
      </c>
      <c r="B13" s="66" t="str">
        <f>IFERROR(IF(VLOOKUP(Table1[[#This Row],[Site ID]],'INPUT Midwest &amp; Northeast Data'!$A$16:$S$300,12, FALSE) = "", "", VLOOKUP(Table1[[#This Row],[Site ID]],'INPUT Midwest &amp; Northeast Data'!$A$16:$S$300,12, FALSE)), "")</f>
        <v/>
      </c>
      <c r="C13" s="82" t="str">
        <f>IFERROR(VLOOKUP(Table1[[#This Row],[Site ID]], 'INPUT Midwest &amp; Northeast Data'!$A$16:$S$300,15, FALSE), "")</f>
        <v/>
      </c>
      <c r="D13" s="66" t="str">
        <f>IF(ISBLANK('INPUT Midwest &amp; Northeast Data'!Q21), "", 'INPUT Midwest &amp; Northeast Data'!Q21)</f>
        <v/>
      </c>
      <c r="G13" s="51" t="s">
        <v>107</v>
      </c>
      <c r="H13" s="204" t="str">
        <f>IF(COUNT(B8:B300)&gt;0,MIN(B8:B300), "N/A")</f>
        <v>N/A</v>
      </c>
      <c r="J13"/>
      <c r="K13" s="130">
        <f>IF(K12 = "N/A",0, ($K$12*43560)/1500)</f>
        <v>0</v>
      </c>
      <c r="L13" s="125" t="s">
        <v>111</v>
      </c>
      <c r="M13" s="122"/>
      <c r="N13" s="123"/>
    </row>
    <row r="14" spans="1:25" ht="16.5" customHeight="1" x14ac:dyDescent="0.3">
      <c r="A14" s="83" t="str">
        <f>IF(ISBLANK('INPUT Midwest &amp; Northeast Data'!A22), "", 'INPUT Midwest &amp; Northeast Data'!A22)</f>
        <v/>
      </c>
      <c r="B14" s="66" t="str">
        <f>IFERROR(IF(VLOOKUP(Table1[[#This Row],[Site ID]],'INPUT Midwest &amp; Northeast Data'!$A$16:$S$300,12, FALSE) = "", "", VLOOKUP(Table1[[#This Row],[Site ID]],'INPUT Midwest &amp; Northeast Data'!$A$16:$S$300,12, FALSE)), "")</f>
        <v/>
      </c>
      <c r="C14" s="82" t="str">
        <f>IFERROR(VLOOKUP(Table1[[#This Row],[Site ID]], 'INPUT Midwest &amp; Northeast Data'!$A$16:$S$300,15, FALSE), "")</f>
        <v/>
      </c>
      <c r="D14" s="66" t="str">
        <f>IF(ISBLANK('INPUT Midwest &amp; Northeast Data'!Q22), "", 'INPUT Midwest &amp; Northeast Data'!Q22)</f>
        <v/>
      </c>
      <c r="G14" s="51" t="s">
        <v>108</v>
      </c>
      <c r="H14" s="204" t="str">
        <f>IF(COUNT(B8:B300)&gt;0,MAX(B8:B300), "N/A")</f>
        <v>N/A</v>
      </c>
      <c r="J14"/>
      <c r="K14"/>
      <c r="L14"/>
      <c r="M14"/>
    </row>
    <row r="15" spans="1:25" ht="17.25" customHeight="1" x14ac:dyDescent="0.3">
      <c r="A15" s="83" t="str">
        <f>IF(ISBLANK('INPUT Midwest &amp; Northeast Data'!A23), "", 'INPUT Midwest &amp; Northeast Data'!A23)</f>
        <v/>
      </c>
      <c r="B15" s="66" t="str">
        <f>IFERROR(IF(VLOOKUP(Table1[[#This Row],[Site ID]],'INPUT Midwest &amp; Northeast Data'!$A$16:$S$300,12, FALSE) = "", "", VLOOKUP(Table1[[#This Row],[Site ID]],'INPUT Midwest &amp; Northeast Data'!$A$16:$S$300,12, FALSE)), "")</f>
        <v/>
      </c>
      <c r="C15" s="82" t="str">
        <f>IFERROR(VLOOKUP(Table1[[#This Row],[Site ID]], 'INPUT Midwest &amp; Northeast Data'!$A$16:$S$300,15, FALSE), "")</f>
        <v/>
      </c>
      <c r="D15" s="66" t="str">
        <f>IF(ISBLANK('INPUT Midwest &amp; Northeast Data'!Q23), "", 'INPUT Midwest &amp; Northeast Data'!Q23)</f>
        <v/>
      </c>
      <c r="G15" s="51" t="s">
        <v>109</v>
      </c>
      <c r="H15" s="52">
        <f>COUNT(Table1[Milkweed Count])</f>
        <v>0</v>
      </c>
      <c r="J15"/>
      <c r="K15"/>
      <c r="L15"/>
      <c r="M15"/>
    </row>
    <row r="16" spans="1:25" ht="17.25" thickBot="1" x14ac:dyDescent="0.35">
      <c r="A16" s="83" t="str">
        <f>IF(ISBLANK('INPUT Midwest &amp; Northeast Data'!A24), "", 'INPUT Midwest &amp; Northeast Data'!A24)</f>
        <v/>
      </c>
      <c r="B16" s="66" t="str">
        <f>IFERROR(IF(VLOOKUP(Table1[[#This Row],[Site ID]],'INPUT Midwest &amp; Northeast Data'!$A$16:$S$300,12, FALSE) = "", "", VLOOKUP(Table1[[#This Row],[Site ID]],'INPUT Midwest &amp; Northeast Data'!$A$16:$S$300,12, FALSE)), "")</f>
        <v/>
      </c>
      <c r="C16" s="82" t="str">
        <f>IFERROR(VLOOKUP(Table1[[#This Row],[Site ID]], 'INPUT Midwest &amp; Northeast Data'!$A$16:$S$300,15, FALSE), "")</f>
        <v/>
      </c>
      <c r="D16" s="66" t="str">
        <f>IF(ISBLANK('INPUT Midwest &amp; Northeast Data'!Q24), "", 'INPUT Midwest &amp; Northeast Data'!Q24)</f>
        <v/>
      </c>
      <c r="G16" s="54" t="s">
        <v>110</v>
      </c>
      <c r="H16" s="55" t="str">
        <f>IF(H15=0,"N/A",_xlfn.CONFIDENCE.T(0.1,$H$12,$H$15))</f>
        <v>N/A</v>
      </c>
    </row>
    <row r="17" spans="1:16" x14ac:dyDescent="0.3">
      <c r="A17" s="83" t="str">
        <f>IF(ISBLANK('INPUT Midwest &amp; Northeast Data'!A25), "", 'INPUT Midwest &amp; Northeast Data'!A25)</f>
        <v/>
      </c>
      <c r="B17" s="66" t="str">
        <f>IFERROR(IF(VLOOKUP(Table1[[#This Row],[Site ID]],'INPUT Midwest &amp; Northeast Data'!$A$16:$S$300,12, FALSE) = "", "", VLOOKUP(Table1[[#This Row],[Site ID]],'INPUT Midwest &amp; Northeast Data'!$A$16:$S$300,12, FALSE)), "")</f>
        <v/>
      </c>
      <c r="C17" s="82" t="str">
        <f>IFERROR(VLOOKUP(Table1[[#This Row],[Site ID]], 'INPUT Midwest &amp; Northeast Data'!$A$16:$S$300,15, FALSE), "")</f>
        <v/>
      </c>
      <c r="D17" s="66" t="str">
        <f>IF(ISBLANK('INPUT Midwest &amp; Northeast Data'!Q25), "", 'INPUT Midwest &amp; Northeast Data'!Q25)</f>
        <v/>
      </c>
      <c r="H17" s="127"/>
    </row>
    <row r="18" spans="1:16" ht="17.25" thickBot="1" x14ac:dyDescent="0.35">
      <c r="A18" s="83" t="str">
        <f>IF(ISBLANK('INPUT Midwest &amp; Northeast Data'!A26), "", 'INPUT Midwest &amp; Northeast Data'!A26)</f>
        <v/>
      </c>
      <c r="B18" s="66" t="str">
        <f>IFERROR(IF(VLOOKUP(Table1[[#This Row],[Site ID]],'INPUT Midwest &amp; Northeast Data'!$A$16:$S$300,12, FALSE) = "", "", VLOOKUP(Table1[[#This Row],[Site ID]],'INPUT Midwest &amp; Northeast Data'!$A$16:$S$300,12, FALSE)), "")</f>
        <v/>
      </c>
      <c r="C18" s="82" t="str">
        <f>IFERROR(VLOOKUP(Table1[[#This Row],[Site ID]], 'INPUT Midwest &amp; Northeast Data'!$A$16:$S$300,15, FALSE), "")</f>
        <v/>
      </c>
      <c r="D18" s="66" t="str">
        <f>IF(ISBLANK('INPUT Midwest &amp; Northeast Data'!Q26), "", 'INPUT Midwest &amp; Northeast Data'!Q26)</f>
        <v/>
      </c>
      <c r="H18" s="115" t="s">
        <v>176</v>
      </c>
    </row>
    <row r="19" spans="1:16" ht="19.5" thickBot="1" x14ac:dyDescent="0.35">
      <c r="A19" s="83" t="str">
        <f>IF(ISBLANK('INPUT Midwest &amp; Northeast Data'!A27), "", 'INPUT Midwest &amp; Northeast Data'!A27)</f>
        <v/>
      </c>
      <c r="B19" s="66" t="str">
        <f>IFERROR(IF(VLOOKUP(Table1[[#This Row],[Site ID]],'INPUT Midwest &amp; Northeast Data'!$A$16:$S$300,12, FALSE) = "", "", VLOOKUP(Table1[[#This Row],[Site ID]],'INPUT Midwest &amp; Northeast Data'!$A$16:$S$300,12, FALSE)), "")</f>
        <v/>
      </c>
      <c r="C19" s="82" t="str">
        <f>IFERROR(VLOOKUP(Table1[[#This Row],[Site ID]], 'INPUT Midwest &amp; Northeast Data'!$A$16:$S$300,15, FALSE), "")</f>
        <v/>
      </c>
      <c r="D19" s="66" t="str">
        <f>IF(ISBLANK('INPUT Midwest &amp; Northeast Data'!Q27), "", 'INPUT Midwest &amp; Northeast Data'!Q27)</f>
        <v/>
      </c>
      <c r="G19" s="117" t="s">
        <v>172</v>
      </c>
      <c r="H19" s="133" t="str">
        <f>IF(K23 = "N/A", "N/A", IF(K23&gt;10,"✔","☹"))</f>
        <v>☹</v>
      </c>
      <c r="I19" s="48"/>
      <c r="J19" s="114"/>
      <c r="K19" s="48"/>
      <c r="L19" s="48"/>
      <c r="M19" s="48"/>
      <c r="N19" s="48"/>
      <c r="O19" s="48"/>
      <c r="P19" s="48"/>
    </row>
    <row r="20" spans="1:16" ht="17.25" thickBot="1" x14ac:dyDescent="0.35">
      <c r="A20" s="83" t="str">
        <f>IF(ISBLANK('INPUT Midwest &amp; Northeast Data'!A28), "", 'INPUT Midwest &amp; Northeast Data'!A28)</f>
        <v/>
      </c>
      <c r="B20" s="66" t="str">
        <f>IFERROR(IF(VLOOKUP(Table1[[#This Row],[Site ID]],'INPUT Midwest &amp; Northeast Data'!$A$16:$S$300,12, FALSE) = "", "", VLOOKUP(Table1[[#This Row],[Site ID]],'INPUT Midwest &amp; Northeast Data'!$A$16:$S$300,12, FALSE)), "")</f>
        <v/>
      </c>
      <c r="C20" s="82" t="str">
        <f>IFERROR(VLOOKUP(Table1[[#This Row],[Site ID]], 'INPUT Midwest &amp; Northeast Data'!$A$16:$S$300,15, FALSE), "")</f>
        <v/>
      </c>
      <c r="D20" s="66" t="str">
        <f>IF(ISBLANK('INPUT Midwest &amp; Northeast Data'!Q28), "", 'INPUT Midwest &amp; Northeast Data'!Q28)</f>
        <v/>
      </c>
      <c r="G20" s="50" t="s">
        <v>112</v>
      </c>
      <c r="H20" s="205" t="str">
        <f>IF(COUNTIF(C8:C300, "&gt;0"), COUNTIF(C8:C300, "&gt;0"), "N/A")</f>
        <v>N/A</v>
      </c>
    </row>
    <row r="21" spans="1:16" ht="18.600000000000001" customHeight="1" x14ac:dyDescent="0.3">
      <c r="A21" s="83" t="str">
        <f>IF(ISBLANK('INPUT Midwest &amp; Northeast Data'!A29), "", 'INPUT Midwest &amp; Northeast Data'!A29)</f>
        <v/>
      </c>
      <c r="B21" s="66" t="str">
        <f>IFERROR(IF(VLOOKUP(Table1[[#This Row],[Site ID]],'INPUT Midwest &amp; Northeast Data'!$A$16:$S$300,12, FALSE) = "", "", VLOOKUP(Table1[[#This Row],[Site ID]],'INPUT Midwest &amp; Northeast Data'!$A$16:$S$300,12, FALSE)), "")</f>
        <v/>
      </c>
      <c r="C21" s="82" t="str">
        <f>IFERROR(VLOOKUP(Table1[[#This Row],[Site ID]], 'INPUT Midwest &amp; Northeast Data'!$A$16:$S$300,15, FALSE), "")</f>
        <v/>
      </c>
      <c r="D21" s="66" t="str">
        <f>IF(ISBLANK('INPUT Midwest &amp; Northeast Data'!Q29), "", 'INPUT Midwest &amp; Northeast Data'!Q29)</f>
        <v/>
      </c>
      <c r="G21" s="51" t="s">
        <v>113</v>
      </c>
      <c r="H21" s="204" t="str">
        <f>IF(COUNTIF(C8:C300, "&gt;10"), COUNTIF(C8:C300, "&gt;10"), "N/A")</f>
        <v>N/A</v>
      </c>
      <c r="K21" s="177" t="s">
        <v>171</v>
      </c>
      <c r="L21" s="178"/>
      <c r="M21" s="178"/>
      <c r="N21" s="179"/>
    </row>
    <row r="22" spans="1:16" ht="19.5" customHeight="1" x14ac:dyDescent="0.3">
      <c r="A22" s="83" t="str">
        <f>IF(ISBLANK('INPUT Midwest &amp; Northeast Data'!A30), "", 'INPUT Midwest &amp; Northeast Data'!A30)</f>
        <v/>
      </c>
      <c r="B22" s="66" t="str">
        <f>IFERROR(IF(VLOOKUP(Table1[[#This Row],[Site ID]],'INPUT Midwest &amp; Northeast Data'!$A$16:$S$300,12, FALSE) = "", "", VLOOKUP(Table1[[#This Row],[Site ID]],'INPUT Midwest &amp; Northeast Data'!$A$16:$S$300,12, FALSE)), "")</f>
        <v/>
      </c>
      <c r="C22" s="82" t="str">
        <f>IFERROR(VLOOKUP(Table1[[#This Row],[Site ID]], 'INPUT Midwest &amp; Northeast Data'!$A$16:$S$300,15, FALSE), "")</f>
        <v/>
      </c>
      <c r="D22" s="66" t="str">
        <f>IF(ISBLANK('INPUT Midwest &amp; Northeast Data'!Q30), "", 'INPUT Midwest &amp; Northeast Data'!Q30)</f>
        <v/>
      </c>
      <c r="G22" s="51" t="s">
        <v>114</v>
      </c>
      <c r="H22" s="53" t="str">
        <f>IF($H$21 = "N/A", "N/A", $H$21/$H$27)</f>
        <v>N/A</v>
      </c>
      <c r="K22" s="180"/>
      <c r="L22" s="181"/>
      <c r="M22" s="181"/>
      <c r="N22" s="182"/>
    </row>
    <row r="23" spans="1:16" ht="17.25" thickBot="1" x14ac:dyDescent="0.35">
      <c r="A23" s="83" t="str">
        <f>IF(ISBLANK('INPUT Midwest &amp; Northeast Data'!A31), "", 'INPUT Midwest &amp; Northeast Data'!A31)</f>
        <v/>
      </c>
      <c r="B23" s="66" t="str">
        <f>IFERROR(IF(VLOOKUP(Table1[[#This Row],[Site ID]],'INPUT Midwest &amp; Northeast Data'!$A$16:$S$300,12, FALSE) = "", "", VLOOKUP(Table1[[#This Row],[Site ID]],'INPUT Midwest &amp; Northeast Data'!$A$16:$S$300,12, FALSE)), "")</f>
        <v/>
      </c>
      <c r="C23" s="82" t="str">
        <f>IFERROR(VLOOKUP(Table1[[#This Row],[Site ID]], 'INPUT Midwest &amp; Northeast Data'!$A$16:$S$300,15, FALSE), "")</f>
        <v/>
      </c>
      <c r="D23" s="66" t="str">
        <f>IF(ISBLANK('INPUT Midwest &amp; Northeast Data'!Q31), "", 'INPUT Midwest &amp; Northeast Data'!Q31)</f>
        <v/>
      </c>
      <c r="G23" s="51" t="s">
        <v>105</v>
      </c>
      <c r="H23" s="204" t="str">
        <f>IFERROR(AVERAGE(C8:C300), "N/A")</f>
        <v>N/A</v>
      </c>
      <c r="K23" s="136">
        <f>IFERROR(IF($H$23-$H$28&lt;0,0,$H$23-$H$28),0)</f>
        <v>0</v>
      </c>
      <c r="L23" s="125" t="s">
        <v>174</v>
      </c>
      <c r="M23" s="122"/>
      <c r="N23" s="126"/>
    </row>
    <row r="24" spans="1:16" x14ac:dyDescent="0.3">
      <c r="A24" s="83" t="str">
        <f>IF(ISBLANK('INPUT Midwest &amp; Northeast Data'!A32), "", 'INPUT Midwest &amp; Northeast Data'!A32)</f>
        <v/>
      </c>
      <c r="B24" s="66" t="str">
        <f>IFERROR(IF(VLOOKUP(Table1[[#This Row],[Site ID]],'INPUT Midwest &amp; Northeast Data'!$A$16:$S$300,12, FALSE) = "", "", VLOOKUP(Table1[[#This Row],[Site ID]],'INPUT Midwest &amp; Northeast Data'!$A$16:$S$300,12, FALSE)), "")</f>
        <v/>
      </c>
      <c r="C24" s="82" t="str">
        <f>IFERROR(VLOOKUP(Table1[[#This Row],[Site ID]], 'INPUT Midwest &amp; Northeast Data'!$A$16:$S$300,15, FALSE), "")</f>
        <v/>
      </c>
      <c r="D24" s="66" t="str">
        <f>IF(ISBLANK('INPUT Midwest &amp; Northeast Data'!Q32), "", 'INPUT Midwest &amp; Northeast Data'!Q32)</f>
        <v/>
      </c>
      <c r="G24" s="51" t="s">
        <v>106</v>
      </c>
      <c r="H24" s="204" t="str">
        <f>IFERROR(STDEV(C8:C300), "N/A")</f>
        <v>N/A</v>
      </c>
    </row>
    <row r="25" spans="1:16" x14ac:dyDescent="0.3">
      <c r="A25" s="83" t="str">
        <f>IF(ISBLANK('INPUT Midwest &amp; Northeast Data'!A33), "", 'INPUT Midwest &amp; Northeast Data'!A33)</f>
        <v/>
      </c>
      <c r="B25" s="66" t="str">
        <f>IFERROR(IF(VLOOKUP(Table1[[#This Row],[Site ID]],'INPUT Midwest &amp; Northeast Data'!$A$16:$S$300,12, FALSE) = "", "", VLOOKUP(Table1[[#This Row],[Site ID]],'INPUT Midwest &amp; Northeast Data'!$A$16:$S$300,12, FALSE)), "")</f>
        <v/>
      </c>
      <c r="C25" s="82" t="str">
        <f>IFERROR(VLOOKUP(Table1[[#This Row],[Site ID]], 'INPUT Midwest &amp; Northeast Data'!$A$16:$S$300,15, FALSE), "")</f>
        <v/>
      </c>
      <c r="D25" s="66" t="str">
        <f>IF(ISBLANK('INPUT Midwest &amp; Northeast Data'!Q33), "", 'INPUT Midwest &amp; Northeast Data'!Q33)</f>
        <v/>
      </c>
      <c r="G25" s="51" t="s">
        <v>107</v>
      </c>
      <c r="H25" s="204" t="str">
        <f>IF(COUNT(C8:C300)&gt;0,MIN(C8:C300), "N/A")</f>
        <v>N/A</v>
      </c>
    </row>
    <row r="26" spans="1:16" x14ac:dyDescent="0.3">
      <c r="A26" s="83" t="str">
        <f>IF(ISBLANK('INPUT Midwest &amp; Northeast Data'!A34), "", 'INPUT Midwest &amp; Northeast Data'!A34)</f>
        <v/>
      </c>
      <c r="B26" s="66" t="str">
        <f>IFERROR(IF(VLOOKUP(Table1[[#This Row],[Site ID]],'INPUT Midwest &amp; Northeast Data'!$A$16:$S$300,12, FALSE) = "", "", VLOOKUP(Table1[[#This Row],[Site ID]],'INPUT Midwest &amp; Northeast Data'!$A$16:$S$300,12, FALSE)), "")</f>
        <v/>
      </c>
      <c r="C26" s="82" t="str">
        <f>IFERROR(VLOOKUP(Table1[[#This Row],[Site ID]], 'INPUT Midwest &amp; Northeast Data'!$A$16:$S$300,15, FALSE), "")</f>
        <v/>
      </c>
      <c r="D26" s="66" t="str">
        <f>IF(ISBLANK('INPUT Midwest &amp; Northeast Data'!Q34), "", 'INPUT Midwest &amp; Northeast Data'!Q34)</f>
        <v/>
      </c>
      <c r="G26" s="51" t="s">
        <v>108</v>
      </c>
      <c r="H26" s="204" t="str">
        <f>IF(COUNT(C8:C300)&gt;0,MAX(C8:C300), "N/A")</f>
        <v>N/A</v>
      </c>
    </row>
    <row r="27" spans="1:16" x14ac:dyDescent="0.3">
      <c r="A27" s="83" t="str">
        <f>IF(ISBLANK('INPUT Midwest &amp; Northeast Data'!A35), "", 'INPUT Midwest &amp; Northeast Data'!A35)</f>
        <v/>
      </c>
      <c r="B27" s="66" t="str">
        <f>IFERROR(IF(VLOOKUP(Table1[[#This Row],[Site ID]],'INPUT Midwest &amp; Northeast Data'!$A$16:$S$300,12, FALSE) = "", "", VLOOKUP(Table1[[#This Row],[Site ID]],'INPUT Midwest &amp; Northeast Data'!$A$16:$S$300,12, FALSE)), "")</f>
        <v/>
      </c>
      <c r="C27" s="82" t="str">
        <f>IFERROR(VLOOKUP(Table1[[#This Row],[Site ID]], 'INPUT Midwest &amp; Northeast Data'!$A$16:$S$300,15, FALSE), "")</f>
        <v/>
      </c>
      <c r="D27" s="66" t="str">
        <f>IF(ISBLANK('INPUT Midwest &amp; Northeast Data'!Q35), "", 'INPUT Midwest &amp; Northeast Data'!Q35)</f>
        <v/>
      </c>
      <c r="G27" s="51" t="s">
        <v>109</v>
      </c>
      <c r="H27" s="52">
        <f>COUNT(Table1[Nectar Resources Cover])</f>
        <v>0</v>
      </c>
    </row>
    <row r="28" spans="1:16" ht="17.25" thickBot="1" x14ac:dyDescent="0.35">
      <c r="A28" s="83" t="str">
        <f>IF(ISBLANK('INPUT Midwest &amp; Northeast Data'!A36), "", 'INPUT Midwest &amp; Northeast Data'!A36)</f>
        <v/>
      </c>
      <c r="B28" s="66" t="str">
        <f>IFERROR(IF(VLOOKUP(Table1[[#This Row],[Site ID]],'INPUT Midwest &amp; Northeast Data'!$A$16:$S$300,12, FALSE) = "", "", VLOOKUP(Table1[[#This Row],[Site ID]],'INPUT Midwest &amp; Northeast Data'!$A$16:$S$300,12, FALSE)), "")</f>
        <v/>
      </c>
      <c r="C28" s="82" t="str">
        <f>IFERROR(VLOOKUP(Table1[[#This Row],[Site ID]], 'INPUT Midwest &amp; Northeast Data'!$A$16:$S$300,15, FALSE), "")</f>
        <v/>
      </c>
      <c r="D28" s="66" t="str">
        <f>IF(ISBLANK('INPUT Midwest &amp; Northeast Data'!Q36), "", 'INPUT Midwest &amp; Northeast Data'!Q36)</f>
        <v/>
      </c>
      <c r="G28" s="54" t="s">
        <v>110</v>
      </c>
      <c r="H28" s="55" t="str">
        <f>IF(H27=0,"N/A",_xlfn.CONFIDENCE.T(0.1,$H$24,$H$27))</f>
        <v>N/A</v>
      </c>
    </row>
    <row r="29" spans="1:16" x14ac:dyDescent="0.3">
      <c r="A29" s="83" t="str">
        <f>IF(ISBLANK('INPUT Midwest &amp; Northeast Data'!A37), "", 'INPUT Midwest &amp; Northeast Data'!A37)</f>
        <v/>
      </c>
      <c r="B29" s="66" t="str">
        <f>IFERROR(IF(VLOOKUP(Table1[[#This Row],[Site ID]],'INPUT Midwest &amp; Northeast Data'!$A$16:$S$300,12, FALSE) = "", "", VLOOKUP(Table1[[#This Row],[Site ID]],'INPUT Midwest &amp; Northeast Data'!$A$16:$S$300,12, FALSE)), "")</f>
        <v/>
      </c>
      <c r="C29" s="82" t="str">
        <f>IFERROR(VLOOKUP(Table1[[#This Row],[Site ID]], 'INPUT Midwest &amp; Northeast Data'!$A$16:$S$300,15, FALSE), "")</f>
        <v/>
      </c>
      <c r="D29" s="66" t="str">
        <f>IF(ISBLANK('INPUT Midwest &amp; Northeast Data'!Q37), "", 'INPUT Midwest &amp; Northeast Data'!Q37)</f>
        <v/>
      </c>
      <c r="I29"/>
      <c r="J29"/>
      <c r="K29"/>
      <c r="L29"/>
      <c r="M29"/>
      <c r="N29"/>
      <c r="O29"/>
    </row>
    <row r="30" spans="1:16" x14ac:dyDescent="0.3">
      <c r="A30" s="83" t="str">
        <f>IF(ISBLANK('INPUT Midwest &amp; Northeast Data'!A38), "", 'INPUT Midwest &amp; Northeast Data'!A38)</f>
        <v/>
      </c>
      <c r="B30" s="66" t="str">
        <f>IFERROR(IF(VLOOKUP(Table1[[#This Row],[Site ID]],'INPUT Midwest &amp; Northeast Data'!$A$16:$S$300,12, FALSE) = "", "", VLOOKUP(Table1[[#This Row],[Site ID]],'INPUT Midwest &amp; Northeast Data'!$A$16:$S$300,12, FALSE)), "")</f>
        <v/>
      </c>
      <c r="C30" s="82" t="str">
        <f>IFERROR(VLOOKUP(Table1[[#This Row],[Site ID]], 'INPUT Midwest &amp; Northeast Data'!$A$16:$S$300,15, FALSE), "")</f>
        <v/>
      </c>
      <c r="D30" s="66" t="str">
        <f>IF(ISBLANK('INPUT Midwest &amp; Northeast Data'!Q38), "", 'INPUT Midwest &amp; Northeast Data'!Q38)</f>
        <v/>
      </c>
      <c r="G30"/>
      <c r="H30"/>
    </row>
    <row r="31" spans="1:16" x14ac:dyDescent="0.3">
      <c r="A31" s="83" t="str">
        <f>IF(ISBLANK('INPUT Midwest &amp; Northeast Data'!A39), "", 'INPUT Midwest &amp; Northeast Data'!A39)</f>
        <v/>
      </c>
      <c r="B31" s="66" t="str">
        <f>IFERROR(IF(VLOOKUP(Table1[[#This Row],[Site ID]],'INPUT Midwest &amp; Northeast Data'!$A$16:$S$300,12, FALSE) = "", "", VLOOKUP(Table1[[#This Row],[Site ID]],'INPUT Midwest &amp; Northeast Data'!$A$16:$S$300,12, FALSE)), "")</f>
        <v/>
      </c>
      <c r="C31" s="82" t="str">
        <f>IFERROR(VLOOKUP(Table1[[#This Row],[Site ID]], 'INPUT Midwest &amp; Northeast Data'!$A$16:$S$300,15, FALSE), "")</f>
        <v/>
      </c>
      <c r="D31" s="66" t="str">
        <f>IF(ISBLANK('INPUT Midwest &amp; Northeast Data'!Q39), "", 'INPUT Midwest &amp; Northeast Data'!Q39)</f>
        <v/>
      </c>
    </row>
    <row r="32" spans="1:16" x14ac:dyDescent="0.3">
      <c r="A32" s="83" t="str">
        <f>IF(ISBLANK('INPUT Midwest &amp; Northeast Data'!A40), "", 'INPUT Midwest &amp; Northeast Data'!A40)</f>
        <v/>
      </c>
      <c r="B32" s="66" t="str">
        <f>IFERROR(IF(VLOOKUP(Table1[[#This Row],[Site ID]],'INPUT Midwest &amp; Northeast Data'!$A$16:$S$300,12, FALSE) = "", "", VLOOKUP(Table1[[#This Row],[Site ID]],'INPUT Midwest &amp; Northeast Data'!$A$16:$S$300,12, FALSE)), "")</f>
        <v/>
      </c>
      <c r="C32" s="82" t="str">
        <f>IFERROR(VLOOKUP(Table1[[#This Row],[Site ID]], 'INPUT Midwest &amp; Northeast Data'!$A$16:$S$300,15, FALSE), "")</f>
        <v/>
      </c>
      <c r="D32" s="66" t="str">
        <f>IF(ISBLANK('INPUT Midwest &amp; Northeast Data'!Q40), "", 'INPUT Midwest &amp; Northeast Data'!Q40)</f>
        <v/>
      </c>
      <c r="G32" s="48"/>
    </row>
    <row r="33" spans="1:8" x14ac:dyDescent="0.3">
      <c r="A33" s="83" t="str">
        <f>IF(ISBLANK('INPUT Midwest &amp; Northeast Data'!A41), "", 'INPUT Midwest &amp; Northeast Data'!A41)</f>
        <v/>
      </c>
      <c r="B33" s="66" t="str">
        <f>IFERROR(IF(VLOOKUP(Table1[[#This Row],[Site ID]],'INPUT Midwest &amp; Northeast Data'!$A$16:$S$300,12, FALSE) = "", "", VLOOKUP(Table1[[#This Row],[Site ID]],'INPUT Midwest &amp; Northeast Data'!$A$16:$S$300,12, FALSE)), "")</f>
        <v/>
      </c>
      <c r="C33" s="82" t="str">
        <f>IFERROR(VLOOKUP(Table1[[#This Row],[Site ID]], 'INPUT Midwest &amp; Northeast Data'!$A$16:$S$300,15, FALSE), "")</f>
        <v/>
      </c>
      <c r="D33" s="66" t="str">
        <f>IF(ISBLANK('INPUT Midwest &amp; Northeast Data'!Q41), "", 'INPUT Midwest &amp; Northeast Data'!Q41)</f>
        <v/>
      </c>
      <c r="G33" s="84"/>
      <c r="H33" s="84"/>
    </row>
    <row r="34" spans="1:8" x14ac:dyDescent="0.3">
      <c r="A34" s="83" t="str">
        <f>IF(ISBLANK('INPUT Midwest &amp; Northeast Data'!A42), "", 'INPUT Midwest &amp; Northeast Data'!A42)</f>
        <v/>
      </c>
      <c r="B34" s="66" t="str">
        <f>IFERROR(IF(VLOOKUP(Table1[[#This Row],[Site ID]],'INPUT Midwest &amp; Northeast Data'!$A$16:$S$300,12, FALSE) = "", "", VLOOKUP(Table1[[#This Row],[Site ID]],'INPUT Midwest &amp; Northeast Data'!$A$16:$S$300,12, FALSE)), "")</f>
        <v/>
      </c>
      <c r="C34" s="82" t="str">
        <f>IFERROR(VLOOKUP(Table1[[#This Row],[Site ID]], 'INPUT Midwest &amp; Northeast Data'!$A$16:$S$300,15, FALSE), "")</f>
        <v/>
      </c>
      <c r="D34" s="66" t="str">
        <f>IF(ISBLANK('INPUT Midwest &amp; Northeast Data'!Q42), "", 'INPUT Midwest &amp; Northeast Data'!Q42)</f>
        <v/>
      </c>
      <c r="G34" s="84"/>
      <c r="H34" s="84"/>
    </row>
    <row r="35" spans="1:8" x14ac:dyDescent="0.3">
      <c r="A35" s="83" t="str">
        <f>IF(ISBLANK('INPUT Midwest &amp; Northeast Data'!A43), "", 'INPUT Midwest &amp; Northeast Data'!A43)</f>
        <v/>
      </c>
      <c r="B35" s="66" t="str">
        <f>IFERROR(IF(VLOOKUP(Table1[[#This Row],[Site ID]],'INPUT Midwest &amp; Northeast Data'!$A$16:$S$300,12, FALSE) = "", "", VLOOKUP(Table1[[#This Row],[Site ID]],'INPUT Midwest &amp; Northeast Data'!$A$16:$S$300,12, FALSE)), "")</f>
        <v/>
      </c>
      <c r="C35" s="82" t="str">
        <f>IFERROR(VLOOKUP(Table1[[#This Row],[Site ID]], 'INPUT Midwest &amp; Northeast Data'!$A$16:$S$300,15, FALSE), "")</f>
        <v/>
      </c>
      <c r="D35" s="66" t="str">
        <f>IF(ISBLANK('INPUT Midwest &amp; Northeast Data'!Q43), "", 'INPUT Midwest &amp; Northeast Data'!Q43)</f>
        <v/>
      </c>
      <c r="G35" s="84"/>
      <c r="H35" s="84"/>
    </row>
    <row r="36" spans="1:8" ht="16.5" customHeight="1" x14ac:dyDescent="0.3">
      <c r="A36" s="83" t="str">
        <f>IF(ISBLANK('INPUT Midwest &amp; Northeast Data'!A44), "", 'INPUT Midwest &amp; Northeast Data'!A44)</f>
        <v/>
      </c>
      <c r="B36" s="66" t="str">
        <f>IFERROR(IF(VLOOKUP(Table1[[#This Row],[Site ID]],'INPUT Midwest &amp; Northeast Data'!$A$16:$S$300,12, FALSE) = "", "", VLOOKUP(Table1[[#This Row],[Site ID]],'INPUT Midwest &amp; Northeast Data'!$A$16:$S$300,12, FALSE)), "")</f>
        <v/>
      </c>
      <c r="C36" s="82" t="str">
        <f>IFERROR(VLOOKUP(Table1[[#This Row],[Site ID]], 'INPUT Midwest &amp; Northeast Data'!$A$16:$S$300,15, FALSE), "")</f>
        <v/>
      </c>
      <c r="D36" s="66" t="str">
        <f>IF(ISBLANK('INPUT Midwest &amp; Northeast Data'!Q44), "", 'INPUT Midwest &amp; Northeast Data'!Q44)</f>
        <v/>
      </c>
      <c r="G36" s="84"/>
      <c r="H36" s="84"/>
    </row>
    <row r="37" spans="1:8" x14ac:dyDescent="0.3">
      <c r="A37" s="83" t="str">
        <f>IF(ISBLANK('INPUT Midwest &amp; Northeast Data'!A45), "", 'INPUT Midwest &amp; Northeast Data'!A45)</f>
        <v/>
      </c>
      <c r="B37" s="66" t="str">
        <f>IFERROR(IF(VLOOKUP(Table1[[#This Row],[Site ID]],'INPUT Midwest &amp; Northeast Data'!$A$16:$S$300,12, FALSE) = "", "", VLOOKUP(Table1[[#This Row],[Site ID]],'INPUT Midwest &amp; Northeast Data'!$A$16:$S$300,12, FALSE)), "")</f>
        <v/>
      </c>
      <c r="C37" s="82" t="str">
        <f>IFERROR(VLOOKUP(Table1[[#This Row],[Site ID]], 'INPUT Midwest &amp; Northeast Data'!$A$16:$S$300,15, FALSE), "")</f>
        <v/>
      </c>
      <c r="D37" s="66" t="str">
        <f>IF(ISBLANK('INPUT Midwest &amp; Northeast Data'!Q45), "", 'INPUT Midwest &amp; Northeast Data'!Q45)</f>
        <v/>
      </c>
      <c r="G37" s="84"/>
      <c r="H37" s="84"/>
    </row>
    <row r="38" spans="1:8" x14ac:dyDescent="0.3">
      <c r="A38" s="83" t="str">
        <f>IF(ISBLANK('INPUT Midwest &amp; Northeast Data'!A46), "", 'INPUT Midwest &amp; Northeast Data'!A46)</f>
        <v/>
      </c>
      <c r="B38" s="66" t="str">
        <f>IFERROR(IF(VLOOKUP(Table1[[#This Row],[Site ID]],'INPUT Midwest &amp; Northeast Data'!$A$16:$S$300,12, FALSE) = "", "", VLOOKUP(Table1[[#This Row],[Site ID]],'INPUT Midwest &amp; Northeast Data'!$A$16:$S$300,12, FALSE)), "")</f>
        <v/>
      </c>
      <c r="C38" s="82" t="str">
        <f>IFERROR(VLOOKUP(Table1[[#This Row],[Site ID]], 'INPUT Midwest &amp; Northeast Data'!$A$16:$S$300,15, FALSE), "")</f>
        <v/>
      </c>
      <c r="D38" s="66" t="str">
        <f>IF(ISBLANK('INPUT Midwest &amp; Northeast Data'!Q46), "", 'INPUT Midwest &amp; Northeast Data'!Q46)</f>
        <v/>
      </c>
      <c r="G38" s="84"/>
      <c r="H38" s="84"/>
    </row>
    <row r="39" spans="1:8" x14ac:dyDescent="0.3">
      <c r="A39" s="83" t="str">
        <f>IF(ISBLANK('INPUT Midwest &amp; Northeast Data'!A47), "", 'INPUT Midwest &amp; Northeast Data'!A47)</f>
        <v/>
      </c>
      <c r="B39" s="66" t="str">
        <f>IFERROR(IF(VLOOKUP(Table1[[#This Row],[Site ID]],'INPUT Midwest &amp; Northeast Data'!$A$16:$S$300,12, FALSE) = "", "", VLOOKUP(Table1[[#This Row],[Site ID]],'INPUT Midwest &amp; Northeast Data'!$A$16:$S$300,12, FALSE)), "")</f>
        <v/>
      </c>
      <c r="C39" s="82" t="str">
        <f>IFERROR(VLOOKUP(Table1[[#This Row],[Site ID]], 'INPUT Midwest &amp; Northeast Data'!$A$16:$S$300,15, FALSE), "")</f>
        <v/>
      </c>
      <c r="D39" s="66" t="str">
        <f>IF(ISBLANK('INPUT Midwest &amp; Northeast Data'!Q47), "", 'INPUT Midwest &amp; Northeast Data'!Q47)</f>
        <v/>
      </c>
      <c r="G39" s="84"/>
      <c r="H39" s="84"/>
    </row>
    <row r="40" spans="1:8" x14ac:dyDescent="0.3">
      <c r="A40" s="83" t="str">
        <f>IF(ISBLANK('INPUT Midwest &amp; Northeast Data'!A48), "", 'INPUT Midwest &amp; Northeast Data'!A48)</f>
        <v/>
      </c>
      <c r="B40" s="66" t="str">
        <f>IFERROR(IF(VLOOKUP(Table1[[#This Row],[Site ID]],'INPUT Midwest &amp; Northeast Data'!$A$16:$S$300,12, FALSE) = "", "", VLOOKUP(Table1[[#This Row],[Site ID]],'INPUT Midwest &amp; Northeast Data'!$A$16:$S$300,12, FALSE)), "")</f>
        <v/>
      </c>
      <c r="C40" s="82" t="str">
        <f>IFERROR(VLOOKUP(Table1[[#This Row],[Site ID]], 'INPUT Midwest &amp; Northeast Data'!$A$16:$S$300,15, FALSE), "")</f>
        <v/>
      </c>
      <c r="D40" s="66" t="str">
        <f>IF(ISBLANK('INPUT Midwest &amp; Northeast Data'!Q48), "", 'INPUT Midwest &amp; Northeast Data'!Q48)</f>
        <v/>
      </c>
      <c r="G40" s="84"/>
      <c r="H40" s="84"/>
    </row>
    <row r="41" spans="1:8" x14ac:dyDescent="0.3">
      <c r="A41" s="83" t="str">
        <f>IF(ISBLANK('INPUT Midwest &amp; Northeast Data'!A49), "", 'INPUT Midwest &amp; Northeast Data'!A49)</f>
        <v/>
      </c>
      <c r="B41" s="66" t="str">
        <f>IFERROR(IF(VLOOKUP(Table1[[#This Row],[Site ID]],'INPUT Midwest &amp; Northeast Data'!$A$16:$S$300,12, FALSE) = "", "", VLOOKUP(Table1[[#This Row],[Site ID]],'INPUT Midwest &amp; Northeast Data'!$A$16:$S$300,12, FALSE)), "")</f>
        <v/>
      </c>
      <c r="C41" s="82" t="str">
        <f>IFERROR(VLOOKUP(Table1[[#This Row],[Site ID]], 'INPUT Midwest &amp; Northeast Data'!$A$16:$S$300,15, FALSE), "")</f>
        <v/>
      </c>
      <c r="D41" s="66" t="str">
        <f>IF(ISBLANK('INPUT Midwest &amp; Northeast Data'!Q49), "", 'INPUT Midwest &amp; Northeast Data'!Q49)</f>
        <v/>
      </c>
      <c r="G41" s="84"/>
      <c r="H41" s="84"/>
    </row>
    <row r="42" spans="1:8" x14ac:dyDescent="0.3">
      <c r="A42" s="83" t="str">
        <f>IF(ISBLANK('INPUT Midwest &amp; Northeast Data'!A50), "", 'INPUT Midwest &amp; Northeast Data'!A50)</f>
        <v/>
      </c>
      <c r="B42" s="66" t="str">
        <f>IFERROR(IF(VLOOKUP(Table1[[#This Row],[Site ID]],'INPUT Midwest &amp; Northeast Data'!$A$16:$S$300,12, FALSE) = "", "", VLOOKUP(Table1[[#This Row],[Site ID]],'INPUT Midwest &amp; Northeast Data'!$A$16:$S$300,12, FALSE)), "")</f>
        <v/>
      </c>
      <c r="C42" s="82" t="str">
        <f>IFERROR(VLOOKUP(Table1[[#This Row],[Site ID]], 'INPUT Midwest &amp; Northeast Data'!$A$16:$S$300,15, FALSE), "")</f>
        <v/>
      </c>
      <c r="D42" s="66" t="str">
        <f>IF(ISBLANK('INPUT Midwest &amp; Northeast Data'!Q50), "", 'INPUT Midwest &amp; Northeast Data'!Q50)</f>
        <v/>
      </c>
      <c r="G42" s="84"/>
      <c r="H42" s="84"/>
    </row>
    <row r="43" spans="1:8" x14ac:dyDescent="0.3">
      <c r="A43" s="83" t="str">
        <f>IF(ISBLANK('INPUT Midwest &amp; Northeast Data'!A51), "", 'INPUT Midwest &amp; Northeast Data'!A51)</f>
        <v/>
      </c>
      <c r="B43" s="66" t="str">
        <f>IFERROR(IF(VLOOKUP(Table1[[#This Row],[Site ID]],'INPUT Midwest &amp; Northeast Data'!$A$16:$S$300,12, FALSE) = "", "", VLOOKUP(Table1[[#This Row],[Site ID]],'INPUT Midwest &amp; Northeast Data'!$A$16:$S$300,12, FALSE)), "")</f>
        <v/>
      </c>
      <c r="C43" s="82" t="str">
        <f>IFERROR(VLOOKUP(Table1[[#This Row],[Site ID]], 'INPUT Midwest &amp; Northeast Data'!$A$16:$S$300,15, FALSE), "")</f>
        <v/>
      </c>
      <c r="D43" s="66" t="str">
        <f>IF(ISBLANK('INPUT Midwest &amp; Northeast Data'!Q51), "", 'INPUT Midwest &amp; Northeast Data'!Q51)</f>
        <v/>
      </c>
    </row>
    <row r="44" spans="1:8" x14ac:dyDescent="0.3">
      <c r="A44" s="83" t="str">
        <f>IF(ISBLANK('INPUT Midwest &amp; Northeast Data'!A52), "", 'INPUT Midwest &amp; Northeast Data'!A52)</f>
        <v/>
      </c>
      <c r="B44" s="66" t="str">
        <f>IFERROR(IF(VLOOKUP(Table1[[#This Row],[Site ID]],'INPUT Midwest &amp; Northeast Data'!$A$16:$S$300,12, FALSE) = "", "", VLOOKUP(Table1[[#This Row],[Site ID]],'INPUT Midwest &amp; Northeast Data'!$A$16:$S$300,12, FALSE)), "")</f>
        <v/>
      </c>
      <c r="C44" s="82" t="str">
        <f>IFERROR(VLOOKUP(Table1[[#This Row],[Site ID]], 'INPUT Midwest &amp; Northeast Data'!$A$16:$S$300,15, FALSE), "")</f>
        <v/>
      </c>
      <c r="D44" s="66" t="str">
        <f>IF(ISBLANK('INPUT Midwest &amp; Northeast Data'!Q52), "", 'INPUT Midwest &amp; Northeast Data'!Q52)</f>
        <v/>
      </c>
    </row>
    <row r="45" spans="1:8" x14ac:dyDescent="0.3">
      <c r="A45" s="83" t="str">
        <f>IF(ISBLANK('INPUT Midwest &amp; Northeast Data'!A53), "", 'INPUT Midwest &amp; Northeast Data'!A53)</f>
        <v/>
      </c>
      <c r="B45" s="66" t="str">
        <f>IFERROR(IF(VLOOKUP(Table1[[#This Row],[Site ID]],'INPUT Midwest &amp; Northeast Data'!$A$16:$S$300,12, FALSE) = "", "", VLOOKUP(Table1[[#This Row],[Site ID]],'INPUT Midwest &amp; Northeast Data'!$A$16:$S$300,12, FALSE)), "")</f>
        <v/>
      </c>
      <c r="C45" s="82" t="str">
        <f>IFERROR(VLOOKUP(Table1[[#This Row],[Site ID]], 'INPUT Midwest &amp; Northeast Data'!$A$16:$S$300,15, FALSE), "")</f>
        <v/>
      </c>
      <c r="D45" s="66" t="str">
        <f>IF(ISBLANK('INPUT Midwest &amp; Northeast Data'!Q53), "", 'INPUT Midwest &amp; Northeast Data'!Q53)</f>
        <v/>
      </c>
    </row>
    <row r="46" spans="1:8" x14ac:dyDescent="0.3">
      <c r="A46" s="83" t="str">
        <f>IF(ISBLANK('INPUT Midwest &amp; Northeast Data'!A54), "", 'INPUT Midwest &amp; Northeast Data'!A54)</f>
        <v/>
      </c>
      <c r="B46" s="66" t="str">
        <f>IFERROR(IF(VLOOKUP(Table1[[#This Row],[Site ID]],'INPUT Midwest &amp; Northeast Data'!$A$16:$S$300,12, FALSE) = "", "", VLOOKUP(Table1[[#This Row],[Site ID]],'INPUT Midwest &amp; Northeast Data'!$A$16:$S$300,12, FALSE)), "")</f>
        <v/>
      </c>
      <c r="C46" s="82" t="str">
        <f>IFERROR(VLOOKUP(Table1[[#This Row],[Site ID]], 'INPUT Midwest &amp; Northeast Data'!$A$16:$S$300,15, FALSE), "")</f>
        <v/>
      </c>
      <c r="D46" s="66" t="str">
        <f>IF(ISBLANK('INPUT Midwest &amp; Northeast Data'!Q54), "", 'INPUT Midwest &amp; Northeast Data'!Q54)</f>
        <v/>
      </c>
    </row>
    <row r="47" spans="1:8" x14ac:dyDescent="0.3">
      <c r="A47" s="83" t="str">
        <f>IF(ISBLANK('INPUT Midwest &amp; Northeast Data'!A55), "", 'INPUT Midwest &amp; Northeast Data'!A55)</f>
        <v/>
      </c>
      <c r="B47" s="66" t="str">
        <f>IFERROR(IF(VLOOKUP(Table1[[#This Row],[Site ID]],'INPUT Midwest &amp; Northeast Data'!$A$16:$S$300,12, FALSE) = "", "", VLOOKUP(Table1[[#This Row],[Site ID]],'INPUT Midwest &amp; Northeast Data'!$A$16:$S$300,12, FALSE)), "")</f>
        <v/>
      </c>
      <c r="C47" s="82" t="str">
        <f>IFERROR(VLOOKUP(Table1[[#This Row],[Site ID]], 'INPUT Midwest &amp; Northeast Data'!$A$16:$S$300,15, FALSE), "")</f>
        <v/>
      </c>
      <c r="D47" s="66" t="str">
        <f>IF(ISBLANK('INPUT Midwest &amp; Northeast Data'!Q55), "", 'INPUT Midwest &amp; Northeast Data'!Q55)</f>
        <v/>
      </c>
    </row>
    <row r="48" spans="1:8" x14ac:dyDescent="0.3">
      <c r="A48" s="83" t="str">
        <f>IF(ISBLANK('INPUT Midwest &amp; Northeast Data'!A56), "", 'INPUT Midwest &amp; Northeast Data'!A56)</f>
        <v/>
      </c>
      <c r="B48" s="66" t="str">
        <f>IFERROR(IF(VLOOKUP(Table1[[#This Row],[Site ID]],'INPUT Midwest &amp; Northeast Data'!$A$16:$S$300,12, FALSE) = "", "", VLOOKUP(Table1[[#This Row],[Site ID]],'INPUT Midwest &amp; Northeast Data'!$A$16:$S$300,12, FALSE)), "")</f>
        <v/>
      </c>
      <c r="C48" s="82" t="str">
        <f>IFERROR(VLOOKUP(Table1[[#This Row],[Site ID]], 'INPUT Midwest &amp; Northeast Data'!$A$16:$S$300,15, FALSE), "")</f>
        <v/>
      </c>
      <c r="D48" s="66" t="str">
        <f>IF(ISBLANK('INPUT Midwest &amp; Northeast Data'!Q56), "", 'INPUT Midwest &amp; Northeast Data'!Q56)</f>
        <v/>
      </c>
    </row>
    <row r="49" spans="1:4" x14ac:dyDescent="0.3">
      <c r="A49" s="83" t="str">
        <f>IF(ISBLANK('INPUT Midwest &amp; Northeast Data'!A57), "", 'INPUT Midwest &amp; Northeast Data'!A57)</f>
        <v/>
      </c>
      <c r="B49" s="66" t="str">
        <f>IFERROR(IF(VLOOKUP(Table1[[#This Row],[Site ID]],'INPUT Midwest &amp; Northeast Data'!$A$16:$S$300,12, FALSE) = "", "", VLOOKUP(Table1[[#This Row],[Site ID]],'INPUT Midwest &amp; Northeast Data'!$A$16:$S$300,12, FALSE)), "")</f>
        <v/>
      </c>
      <c r="C49" s="82" t="str">
        <f>IFERROR(VLOOKUP(Table1[[#This Row],[Site ID]], 'INPUT Midwest &amp; Northeast Data'!$A$16:$S$300,15, FALSE), "")</f>
        <v/>
      </c>
      <c r="D49" s="66" t="str">
        <f>IF(ISBLANK('INPUT Midwest &amp; Northeast Data'!Q57), "", 'INPUT Midwest &amp; Northeast Data'!Q57)</f>
        <v/>
      </c>
    </row>
    <row r="50" spans="1:4" x14ac:dyDescent="0.3">
      <c r="A50" s="83" t="str">
        <f>IF(ISBLANK('INPUT Midwest &amp; Northeast Data'!A58), "", 'INPUT Midwest &amp; Northeast Data'!A58)</f>
        <v/>
      </c>
      <c r="B50" s="66" t="str">
        <f>IFERROR(IF(VLOOKUP(Table1[[#This Row],[Site ID]],'INPUT Midwest &amp; Northeast Data'!$A$16:$S$300,12, FALSE) = "", "", VLOOKUP(Table1[[#This Row],[Site ID]],'INPUT Midwest &amp; Northeast Data'!$A$16:$S$300,12, FALSE)), "")</f>
        <v/>
      </c>
      <c r="C50" s="82" t="str">
        <f>IFERROR(VLOOKUP(Table1[[#This Row],[Site ID]], 'INPUT Midwest &amp; Northeast Data'!$A$16:$S$300,15, FALSE), "")</f>
        <v/>
      </c>
      <c r="D50" s="66" t="str">
        <f>IF(ISBLANK('INPUT Midwest &amp; Northeast Data'!Q58), "", 'INPUT Midwest &amp; Northeast Data'!Q58)</f>
        <v/>
      </c>
    </row>
    <row r="51" spans="1:4" x14ac:dyDescent="0.3">
      <c r="A51" s="83" t="str">
        <f>IF(ISBLANK('INPUT Midwest &amp; Northeast Data'!A59), "", 'INPUT Midwest &amp; Northeast Data'!A59)</f>
        <v/>
      </c>
      <c r="B51" s="66" t="str">
        <f>IFERROR(IF(VLOOKUP(Table1[[#This Row],[Site ID]],'INPUT Midwest &amp; Northeast Data'!$A$16:$S$300,12, FALSE) = "", "", VLOOKUP(Table1[[#This Row],[Site ID]],'INPUT Midwest &amp; Northeast Data'!$A$16:$S$300,12, FALSE)), "")</f>
        <v/>
      </c>
      <c r="C51" s="82" t="str">
        <f>IFERROR(VLOOKUP(Table1[[#This Row],[Site ID]], 'INPUT Midwest &amp; Northeast Data'!$A$16:$S$300,15, FALSE), "")</f>
        <v/>
      </c>
      <c r="D51" s="66" t="str">
        <f>IF(ISBLANK('INPUT Midwest &amp; Northeast Data'!Q59), "", 'INPUT Midwest &amp; Northeast Data'!Q59)</f>
        <v/>
      </c>
    </row>
    <row r="52" spans="1:4" x14ac:dyDescent="0.3">
      <c r="A52" s="83" t="str">
        <f>IF(ISBLANK('INPUT Midwest &amp; Northeast Data'!A60), "", 'INPUT Midwest &amp; Northeast Data'!A60)</f>
        <v/>
      </c>
      <c r="B52" s="66" t="str">
        <f>IFERROR(IF(VLOOKUP(Table1[[#This Row],[Site ID]],'INPUT Midwest &amp; Northeast Data'!$A$16:$S$300,12, FALSE) = "", "", VLOOKUP(Table1[[#This Row],[Site ID]],'INPUT Midwest &amp; Northeast Data'!$A$16:$S$300,12, FALSE)), "")</f>
        <v/>
      </c>
      <c r="C52" s="82" t="str">
        <f>IFERROR(VLOOKUP(Table1[[#This Row],[Site ID]], 'INPUT Midwest &amp; Northeast Data'!$A$16:$S$300,15, FALSE), "")</f>
        <v/>
      </c>
      <c r="D52" s="66" t="str">
        <f>IF(ISBLANK('INPUT Midwest &amp; Northeast Data'!Q60), "", 'INPUT Midwest &amp; Northeast Data'!Q60)</f>
        <v/>
      </c>
    </row>
    <row r="53" spans="1:4" x14ac:dyDescent="0.3">
      <c r="A53" s="83" t="str">
        <f>IF(ISBLANK('INPUT Midwest &amp; Northeast Data'!A61), "", 'INPUT Midwest &amp; Northeast Data'!A61)</f>
        <v/>
      </c>
      <c r="B53" s="66" t="str">
        <f>IFERROR(IF(VLOOKUP(Table1[[#This Row],[Site ID]],'INPUT Midwest &amp; Northeast Data'!$A$16:$S$300,12, FALSE) = "", "", VLOOKUP(Table1[[#This Row],[Site ID]],'INPUT Midwest &amp; Northeast Data'!$A$16:$S$300,12, FALSE)), "")</f>
        <v/>
      </c>
      <c r="C53" s="82" t="str">
        <f>IFERROR(VLOOKUP(Table1[[#This Row],[Site ID]], 'INPUT Midwest &amp; Northeast Data'!$A$16:$S$300,15, FALSE), "")</f>
        <v/>
      </c>
      <c r="D53" s="66" t="str">
        <f>IF(ISBLANK('INPUT Midwest &amp; Northeast Data'!Q61), "", 'INPUT Midwest &amp; Northeast Data'!Q61)</f>
        <v/>
      </c>
    </row>
    <row r="54" spans="1:4" x14ac:dyDescent="0.3">
      <c r="A54" s="83" t="str">
        <f>IF(ISBLANK('INPUT Midwest &amp; Northeast Data'!A62), "", 'INPUT Midwest &amp; Northeast Data'!A62)</f>
        <v/>
      </c>
      <c r="B54" s="66" t="str">
        <f>IFERROR(IF(VLOOKUP(Table1[[#This Row],[Site ID]],'INPUT Midwest &amp; Northeast Data'!$A$16:$S$300,12, FALSE) = "", "", VLOOKUP(Table1[[#This Row],[Site ID]],'INPUT Midwest &amp; Northeast Data'!$A$16:$S$300,12, FALSE)), "")</f>
        <v/>
      </c>
      <c r="C54" s="82" t="str">
        <f>IFERROR(VLOOKUP(Table1[[#This Row],[Site ID]], 'INPUT Midwest &amp; Northeast Data'!$A$16:$S$300,15, FALSE), "")</f>
        <v/>
      </c>
      <c r="D54" s="66" t="str">
        <f>IF(ISBLANK('INPUT Midwest &amp; Northeast Data'!Q62), "", 'INPUT Midwest &amp; Northeast Data'!Q62)</f>
        <v/>
      </c>
    </row>
    <row r="55" spans="1:4" x14ac:dyDescent="0.3">
      <c r="A55" s="83" t="str">
        <f>IF(ISBLANK('INPUT Midwest &amp; Northeast Data'!A63), "", 'INPUT Midwest &amp; Northeast Data'!A63)</f>
        <v/>
      </c>
      <c r="B55" s="66" t="str">
        <f>IFERROR(IF(VLOOKUP(Table1[[#This Row],[Site ID]],'INPUT Midwest &amp; Northeast Data'!$A$16:$S$300,12, FALSE) = "", "", VLOOKUP(Table1[[#This Row],[Site ID]],'INPUT Midwest &amp; Northeast Data'!$A$16:$S$300,12, FALSE)), "")</f>
        <v/>
      </c>
      <c r="C55" s="82" t="str">
        <f>IFERROR(VLOOKUP(Table1[[#This Row],[Site ID]], 'INPUT Midwest &amp; Northeast Data'!$A$16:$S$300,15, FALSE), "")</f>
        <v/>
      </c>
      <c r="D55" s="66" t="str">
        <f>IF(ISBLANK('INPUT Midwest &amp; Northeast Data'!Q63), "", 'INPUT Midwest &amp; Northeast Data'!Q63)</f>
        <v/>
      </c>
    </row>
    <row r="56" spans="1:4" x14ac:dyDescent="0.3">
      <c r="A56" s="83" t="str">
        <f>IF(ISBLANK('INPUT Midwest &amp; Northeast Data'!A64), "", 'INPUT Midwest &amp; Northeast Data'!A64)</f>
        <v/>
      </c>
      <c r="B56" s="66" t="str">
        <f>IFERROR(IF(VLOOKUP(Table1[[#This Row],[Site ID]],'INPUT Midwest &amp; Northeast Data'!$A$16:$S$300,12, FALSE) = "", "", VLOOKUP(Table1[[#This Row],[Site ID]],'INPUT Midwest &amp; Northeast Data'!$A$16:$S$300,12, FALSE)), "")</f>
        <v/>
      </c>
      <c r="C56" s="82" t="str">
        <f>IFERROR(VLOOKUP(Table1[[#This Row],[Site ID]], 'INPUT Midwest &amp; Northeast Data'!$A$16:$S$300,15, FALSE), "")</f>
        <v/>
      </c>
      <c r="D56" s="66" t="str">
        <f>IF(ISBLANK('INPUT Midwest &amp; Northeast Data'!Q64), "", 'INPUT Midwest &amp; Northeast Data'!Q64)</f>
        <v/>
      </c>
    </row>
    <row r="57" spans="1:4" x14ac:dyDescent="0.3">
      <c r="A57" s="83" t="str">
        <f>IF(ISBLANK('INPUT Midwest &amp; Northeast Data'!A65), "", 'INPUT Midwest &amp; Northeast Data'!A65)</f>
        <v/>
      </c>
      <c r="B57" s="66" t="str">
        <f>IFERROR(IF(VLOOKUP(Table1[[#This Row],[Site ID]],'INPUT Midwest &amp; Northeast Data'!$A$16:$S$300,12, FALSE) = "", "", VLOOKUP(Table1[[#This Row],[Site ID]],'INPUT Midwest &amp; Northeast Data'!$A$16:$S$300,12, FALSE)), "")</f>
        <v/>
      </c>
      <c r="C57" s="82" t="str">
        <f>IFERROR(VLOOKUP(Table1[[#This Row],[Site ID]], 'INPUT Midwest &amp; Northeast Data'!$A$16:$S$300,15, FALSE), "")</f>
        <v/>
      </c>
      <c r="D57" s="66" t="str">
        <f>IF(ISBLANK('INPUT Midwest &amp; Northeast Data'!Q65), "", 'INPUT Midwest &amp; Northeast Data'!Q65)</f>
        <v/>
      </c>
    </row>
    <row r="58" spans="1:4" x14ac:dyDescent="0.3">
      <c r="A58" s="83" t="str">
        <f>IF(ISBLANK('INPUT Midwest &amp; Northeast Data'!A66), "", 'INPUT Midwest &amp; Northeast Data'!A66)</f>
        <v/>
      </c>
      <c r="B58" s="66" t="str">
        <f>IFERROR(IF(VLOOKUP(Table1[[#This Row],[Site ID]],'INPUT Midwest &amp; Northeast Data'!$A$16:$S$300,12, FALSE) = "", "", VLOOKUP(Table1[[#This Row],[Site ID]],'INPUT Midwest &amp; Northeast Data'!$A$16:$S$300,12, FALSE)), "")</f>
        <v/>
      </c>
      <c r="C58" s="82" t="str">
        <f>IFERROR(VLOOKUP(Table1[[#This Row],[Site ID]], 'INPUT Midwest &amp; Northeast Data'!$A$16:$S$300,15, FALSE), "")</f>
        <v/>
      </c>
      <c r="D58" s="66" t="str">
        <f>IF(ISBLANK('INPUT Midwest &amp; Northeast Data'!Q66), "", 'INPUT Midwest &amp; Northeast Data'!Q66)</f>
        <v/>
      </c>
    </row>
    <row r="59" spans="1:4" x14ac:dyDescent="0.3">
      <c r="A59" s="83" t="str">
        <f>IF(ISBLANK('INPUT Midwest &amp; Northeast Data'!A67), "", 'INPUT Midwest &amp; Northeast Data'!A67)</f>
        <v/>
      </c>
      <c r="B59" s="66" t="str">
        <f>IFERROR(IF(VLOOKUP(Table1[[#This Row],[Site ID]],'INPUT Midwest &amp; Northeast Data'!$A$16:$S$300,12, FALSE) = "", "", VLOOKUP(Table1[[#This Row],[Site ID]],'INPUT Midwest &amp; Northeast Data'!$A$16:$S$300,12, FALSE)), "")</f>
        <v/>
      </c>
      <c r="C59" s="82" t="str">
        <f>IFERROR(VLOOKUP(Table1[[#This Row],[Site ID]], 'INPUT Midwest &amp; Northeast Data'!$A$16:$S$300,15, FALSE), "")</f>
        <v/>
      </c>
      <c r="D59" s="66" t="str">
        <f>IF(ISBLANK('INPUT Midwest &amp; Northeast Data'!Q67), "", 'INPUT Midwest &amp; Northeast Data'!Q67)</f>
        <v/>
      </c>
    </row>
    <row r="60" spans="1:4" x14ac:dyDescent="0.3">
      <c r="A60" s="83" t="str">
        <f>IF(ISBLANK('INPUT Midwest &amp; Northeast Data'!A68), "", 'INPUT Midwest &amp; Northeast Data'!A68)</f>
        <v/>
      </c>
      <c r="B60" s="66" t="str">
        <f>IFERROR(IF(VLOOKUP(Table1[[#This Row],[Site ID]],'INPUT Midwest &amp; Northeast Data'!$A$16:$S$300,12, FALSE) = "", "", VLOOKUP(Table1[[#This Row],[Site ID]],'INPUT Midwest &amp; Northeast Data'!$A$16:$S$300,12, FALSE)), "")</f>
        <v/>
      </c>
      <c r="C60" s="82" t="str">
        <f>IFERROR(VLOOKUP(Table1[[#This Row],[Site ID]], 'INPUT Midwest &amp; Northeast Data'!$A$16:$S$300,15, FALSE), "")</f>
        <v/>
      </c>
      <c r="D60" s="66" t="str">
        <f>IF(ISBLANK('INPUT Midwest &amp; Northeast Data'!Q68), "", 'INPUT Midwest &amp; Northeast Data'!Q68)</f>
        <v/>
      </c>
    </row>
    <row r="61" spans="1:4" x14ac:dyDescent="0.3">
      <c r="A61" s="83" t="str">
        <f>IF(ISBLANK('INPUT Midwest &amp; Northeast Data'!A69), "", 'INPUT Midwest &amp; Northeast Data'!A69)</f>
        <v/>
      </c>
      <c r="B61" s="66" t="str">
        <f>IFERROR(IF(VLOOKUP(Table1[[#This Row],[Site ID]],'INPUT Midwest &amp; Northeast Data'!$A$16:$S$300,12, FALSE) = "", "", VLOOKUP(Table1[[#This Row],[Site ID]],'INPUT Midwest &amp; Northeast Data'!$A$16:$S$300,12, FALSE)), "")</f>
        <v/>
      </c>
      <c r="C61" s="82" t="str">
        <f>IFERROR(VLOOKUP(Table1[[#This Row],[Site ID]], 'INPUT Midwest &amp; Northeast Data'!$A$16:$S$300,15, FALSE), "")</f>
        <v/>
      </c>
      <c r="D61" s="66" t="str">
        <f>IF(ISBLANK('INPUT Midwest &amp; Northeast Data'!Q69), "", 'INPUT Midwest &amp; Northeast Data'!Q69)</f>
        <v/>
      </c>
    </row>
    <row r="62" spans="1:4" x14ac:dyDescent="0.3">
      <c r="A62" s="83" t="str">
        <f>IF(ISBLANK('INPUT Midwest &amp; Northeast Data'!A70), "", 'INPUT Midwest &amp; Northeast Data'!A70)</f>
        <v/>
      </c>
      <c r="B62" s="66" t="str">
        <f>IFERROR(IF(VLOOKUP(Table1[[#This Row],[Site ID]],'INPUT Midwest &amp; Northeast Data'!$A$16:$S$300,12, FALSE) = "", "", VLOOKUP(Table1[[#This Row],[Site ID]],'INPUT Midwest &amp; Northeast Data'!$A$16:$S$300,12, FALSE)), "")</f>
        <v/>
      </c>
      <c r="C62" s="82" t="str">
        <f>IFERROR(VLOOKUP(Table1[[#This Row],[Site ID]], 'INPUT Midwest &amp; Northeast Data'!$A$16:$S$300,15, FALSE), "")</f>
        <v/>
      </c>
      <c r="D62" s="66" t="str">
        <f>IF(ISBLANK('INPUT Midwest &amp; Northeast Data'!Q70), "", 'INPUT Midwest &amp; Northeast Data'!Q70)</f>
        <v/>
      </c>
    </row>
    <row r="63" spans="1:4" x14ac:dyDescent="0.3">
      <c r="A63" s="83" t="str">
        <f>IF(ISBLANK('INPUT Midwest &amp; Northeast Data'!A71), "", 'INPUT Midwest &amp; Northeast Data'!A71)</f>
        <v/>
      </c>
      <c r="B63" s="66" t="str">
        <f>IFERROR(IF(VLOOKUP(Table1[[#This Row],[Site ID]],'INPUT Midwest &amp; Northeast Data'!$A$16:$S$300,12, FALSE) = "", "", VLOOKUP(Table1[[#This Row],[Site ID]],'INPUT Midwest &amp; Northeast Data'!$A$16:$S$300,12, FALSE)), "")</f>
        <v/>
      </c>
      <c r="C63" s="82" t="str">
        <f>IFERROR(VLOOKUP(Table1[[#This Row],[Site ID]], 'INPUT Midwest &amp; Northeast Data'!$A$16:$S$300,15, FALSE), "")</f>
        <v/>
      </c>
      <c r="D63" s="66" t="str">
        <f>IF(ISBLANK('INPUT Midwest &amp; Northeast Data'!Q71), "", 'INPUT Midwest &amp; Northeast Data'!Q71)</f>
        <v/>
      </c>
    </row>
    <row r="64" spans="1:4" x14ac:dyDescent="0.3">
      <c r="A64" s="83" t="str">
        <f>IF(ISBLANK('INPUT Midwest &amp; Northeast Data'!A72), "", 'INPUT Midwest &amp; Northeast Data'!A72)</f>
        <v/>
      </c>
      <c r="B64" s="66" t="str">
        <f>IFERROR(IF(VLOOKUP(Table1[[#This Row],[Site ID]],'INPUT Midwest &amp; Northeast Data'!$A$16:$S$300,12, FALSE) = "", "", VLOOKUP(Table1[[#This Row],[Site ID]],'INPUT Midwest &amp; Northeast Data'!$A$16:$S$300,12, FALSE)), "")</f>
        <v/>
      </c>
      <c r="C64" s="82" t="str">
        <f>IFERROR(VLOOKUP(Table1[[#This Row],[Site ID]], 'INPUT Midwest &amp; Northeast Data'!$A$16:$S$300,15, FALSE), "")</f>
        <v/>
      </c>
      <c r="D64" s="66" t="str">
        <f>IF(ISBLANK('INPUT Midwest &amp; Northeast Data'!Q72), "", 'INPUT Midwest &amp; Northeast Data'!Q72)</f>
        <v/>
      </c>
    </row>
    <row r="65" spans="1:4" x14ac:dyDescent="0.3">
      <c r="A65" s="83" t="str">
        <f>IF(ISBLANK('INPUT Midwest &amp; Northeast Data'!A73), "", 'INPUT Midwest &amp; Northeast Data'!A73)</f>
        <v/>
      </c>
      <c r="B65" s="66" t="str">
        <f>IFERROR(IF(VLOOKUP(Table1[[#This Row],[Site ID]],'INPUT Midwest &amp; Northeast Data'!$A$16:$S$300,12, FALSE) = "", "", VLOOKUP(Table1[[#This Row],[Site ID]],'INPUT Midwest &amp; Northeast Data'!$A$16:$S$300,12, FALSE)), "")</f>
        <v/>
      </c>
      <c r="C65" s="82" t="str">
        <f>IFERROR(VLOOKUP(Table1[[#This Row],[Site ID]], 'INPUT Midwest &amp; Northeast Data'!$A$16:$S$300,15, FALSE), "")</f>
        <v/>
      </c>
      <c r="D65" s="66" t="str">
        <f>IF(ISBLANK('INPUT Midwest &amp; Northeast Data'!Q73), "", 'INPUT Midwest &amp; Northeast Data'!Q73)</f>
        <v/>
      </c>
    </row>
    <row r="66" spans="1:4" x14ac:dyDescent="0.3">
      <c r="A66" s="83" t="str">
        <f>IF(ISBLANK('INPUT Midwest &amp; Northeast Data'!A74), "", 'INPUT Midwest &amp; Northeast Data'!A74)</f>
        <v/>
      </c>
      <c r="B66" s="66" t="str">
        <f>IFERROR(IF(VLOOKUP(Table1[[#This Row],[Site ID]],'INPUT Midwest &amp; Northeast Data'!$A$16:$S$300,12, FALSE) = "", "", VLOOKUP(Table1[[#This Row],[Site ID]],'INPUT Midwest &amp; Northeast Data'!$A$16:$S$300,12, FALSE)), "")</f>
        <v/>
      </c>
      <c r="C66" s="82" t="str">
        <f>IFERROR(VLOOKUP(Table1[[#This Row],[Site ID]], 'INPUT Midwest &amp; Northeast Data'!$A$16:$S$300,15, FALSE), "")</f>
        <v/>
      </c>
      <c r="D66" s="66" t="str">
        <f>IF(ISBLANK('INPUT Midwest &amp; Northeast Data'!Q74), "", 'INPUT Midwest &amp; Northeast Data'!Q74)</f>
        <v/>
      </c>
    </row>
    <row r="67" spans="1:4" x14ac:dyDescent="0.3">
      <c r="A67" s="83" t="str">
        <f>IF(ISBLANK('INPUT Midwest &amp; Northeast Data'!A75), "", 'INPUT Midwest &amp; Northeast Data'!A75)</f>
        <v/>
      </c>
      <c r="B67" s="66" t="str">
        <f>IFERROR(IF(VLOOKUP(Table1[[#This Row],[Site ID]],'INPUT Midwest &amp; Northeast Data'!$A$16:$S$300,12, FALSE) = "", "", VLOOKUP(Table1[[#This Row],[Site ID]],'INPUT Midwest &amp; Northeast Data'!$A$16:$S$300,12, FALSE)), "")</f>
        <v/>
      </c>
      <c r="C67" s="82" t="str">
        <f>IFERROR(VLOOKUP(Table1[[#This Row],[Site ID]], 'INPUT Midwest &amp; Northeast Data'!$A$16:$S$300,15, FALSE), "")</f>
        <v/>
      </c>
      <c r="D67" s="66" t="str">
        <f>IF(ISBLANK('INPUT Midwest &amp; Northeast Data'!Q75), "", 'INPUT Midwest &amp; Northeast Data'!Q75)</f>
        <v/>
      </c>
    </row>
    <row r="68" spans="1:4" x14ac:dyDescent="0.3">
      <c r="A68" s="83" t="str">
        <f>IF(ISBLANK('INPUT Midwest &amp; Northeast Data'!A76), "", 'INPUT Midwest &amp; Northeast Data'!A76)</f>
        <v/>
      </c>
      <c r="B68" s="66" t="str">
        <f>IFERROR(IF(VLOOKUP(Table1[[#This Row],[Site ID]],'INPUT Midwest &amp; Northeast Data'!$A$16:$S$300,12, FALSE) = "", "", VLOOKUP(Table1[[#This Row],[Site ID]],'INPUT Midwest &amp; Northeast Data'!$A$16:$S$300,12, FALSE)), "")</f>
        <v/>
      </c>
      <c r="C68" s="82" t="str">
        <f>IFERROR(VLOOKUP(Table1[[#This Row],[Site ID]], 'INPUT Midwest &amp; Northeast Data'!$A$16:$S$300,15, FALSE), "")</f>
        <v/>
      </c>
      <c r="D68" s="66" t="str">
        <f>IF(ISBLANK('INPUT Midwest &amp; Northeast Data'!Q76), "", 'INPUT Midwest &amp; Northeast Data'!Q76)</f>
        <v/>
      </c>
    </row>
    <row r="69" spans="1:4" x14ac:dyDescent="0.3">
      <c r="A69" s="83" t="str">
        <f>IF(ISBLANK('INPUT Midwest &amp; Northeast Data'!A77), "", 'INPUT Midwest &amp; Northeast Data'!A77)</f>
        <v/>
      </c>
      <c r="B69" s="66" t="str">
        <f>IFERROR(IF(VLOOKUP(Table1[[#This Row],[Site ID]],'INPUT Midwest &amp; Northeast Data'!$A$16:$S$300,12, FALSE) = "", "", VLOOKUP(Table1[[#This Row],[Site ID]],'INPUT Midwest &amp; Northeast Data'!$A$16:$S$300,12, FALSE)), "")</f>
        <v/>
      </c>
      <c r="C69" s="82" t="str">
        <f>IFERROR(VLOOKUP(Table1[[#This Row],[Site ID]], 'INPUT Midwest &amp; Northeast Data'!$A$16:$S$300,15, FALSE), "")</f>
        <v/>
      </c>
      <c r="D69" s="66" t="str">
        <f>IF(ISBLANK('INPUT Midwest &amp; Northeast Data'!Q77), "", 'INPUT Midwest &amp; Northeast Data'!Q77)</f>
        <v/>
      </c>
    </row>
    <row r="70" spans="1:4" x14ac:dyDescent="0.3">
      <c r="A70" s="83" t="str">
        <f>IF(ISBLANK('INPUT Midwest &amp; Northeast Data'!A78), "", 'INPUT Midwest &amp; Northeast Data'!A78)</f>
        <v/>
      </c>
      <c r="B70" s="66" t="str">
        <f>IFERROR(IF(VLOOKUP(Table1[[#This Row],[Site ID]],'INPUT Midwest &amp; Northeast Data'!$A$16:$S$300,12, FALSE) = "", "", VLOOKUP(Table1[[#This Row],[Site ID]],'INPUT Midwest &amp; Northeast Data'!$A$16:$S$300,12, FALSE)), "")</f>
        <v/>
      </c>
      <c r="C70" s="82" t="str">
        <f>IFERROR(VLOOKUP(Table1[[#This Row],[Site ID]], 'INPUT Midwest &amp; Northeast Data'!$A$16:$S$300,15, FALSE), "")</f>
        <v/>
      </c>
      <c r="D70" s="66" t="str">
        <f>IF(ISBLANK('INPUT Midwest &amp; Northeast Data'!Q78), "", 'INPUT Midwest &amp; Northeast Data'!Q78)</f>
        <v/>
      </c>
    </row>
    <row r="71" spans="1:4" x14ac:dyDescent="0.3">
      <c r="A71" s="83" t="str">
        <f>IF(ISBLANK('INPUT Midwest &amp; Northeast Data'!A79), "", 'INPUT Midwest &amp; Northeast Data'!A79)</f>
        <v/>
      </c>
      <c r="B71" s="66" t="str">
        <f>IFERROR(IF(VLOOKUP(Table1[[#This Row],[Site ID]],'INPUT Midwest &amp; Northeast Data'!$A$16:$S$300,12, FALSE) = "", "", VLOOKUP(Table1[[#This Row],[Site ID]],'INPUT Midwest &amp; Northeast Data'!$A$16:$S$300,12, FALSE)), "")</f>
        <v/>
      </c>
      <c r="C71" s="82" t="str">
        <f>IFERROR(VLOOKUP(Table1[[#This Row],[Site ID]], 'INPUT Midwest &amp; Northeast Data'!$A$16:$S$300,15, FALSE), "")</f>
        <v/>
      </c>
      <c r="D71" s="66" t="str">
        <f>IF(ISBLANK('INPUT Midwest &amp; Northeast Data'!Q79), "", 'INPUT Midwest &amp; Northeast Data'!Q79)</f>
        <v/>
      </c>
    </row>
    <row r="72" spans="1:4" x14ac:dyDescent="0.3">
      <c r="A72" s="83" t="str">
        <f>IF(ISBLANK('INPUT Midwest &amp; Northeast Data'!A80), "", 'INPUT Midwest &amp; Northeast Data'!A80)</f>
        <v/>
      </c>
      <c r="B72" s="66" t="str">
        <f>IFERROR(IF(VLOOKUP(Table1[[#This Row],[Site ID]],'INPUT Midwest &amp; Northeast Data'!$A$16:$S$300,12, FALSE) = "", "", VLOOKUP(Table1[[#This Row],[Site ID]],'INPUT Midwest &amp; Northeast Data'!$A$16:$S$300,12, FALSE)), "")</f>
        <v/>
      </c>
      <c r="C72" s="82" t="str">
        <f>IFERROR(VLOOKUP(Table1[[#This Row],[Site ID]], 'INPUT Midwest &amp; Northeast Data'!$A$16:$S$300,15, FALSE), "")</f>
        <v/>
      </c>
      <c r="D72" s="66" t="str">
        <f>IF(ISBLANK('INPUT Midwest &amp; Northeast Data'!Q80), "", 'INPUT Midwest &amp; Northeast Data'!Q80)</f>
        <v/>
      </c>
    </row>
    <row r="73" spans="1:4" x14ac:dyDescent="0.3">
      <c r="A73" s="83" t="str">
        <f>IF(ISBLANK('INPUT Midwest &amp; Northeast Data'!A81), "", 'INPUT Midwest &amp; Northeast Data'!A81)</f>
        <v/>
      </c>
      <c r="B73" s="66" t="str">
        <f>IFERROR(IF(VLOOKUP(Table1[[#This Row],[Site ID]],'INPUT Midwest &amp; Northeast Data'!$A$16:$S$300,12, FALSE) = "", "", VLOOKUP(Table1[[#This Row],[Site ID]],'INPUT Midwest &amp; Northeast Data'!$A$16:$S$300,12, FALSE)), "")</f>
        <v/>
      </c>
      <c r="C73" s="82" t="str">
        <f>IFERROR(VLOOKUP(Table1[[#This Row],[Site ID]], 'INPUT Midwest &amp; Northeast Data'!$A$16:$S$300,15, FALSE), "")</f>
        <v/>
      </c>
      <c r="D73" s="66" t="str">
        <f>IF(ISBLANK('INPUT Midwest &amp; Northeast Data'!Q81), "", 'INPUT Midwest &amp; Northeast Data'!Q81)</f>
        <v/>
      </c>
    </row>
    <row r="74" spans="1:4" x14ac:dyDescent="0.3">
      <c r="A74" s="83" t="str">
        <f>IF(ISBLANK('INPUT Midwest &amp; Northeast Data'!A82), "", 'INPUT Midwest &amp; Northeast Data'!A82)</f>
        <v/>
      </c>
      <c r="B74" s="66" t="str">
        <f>IFERROR(IF(VLOOKUP(Table1[[#This Row],[Site ID]],'INPUT Midwest &amp; Northeast Data'!$A$16:$S$300,12, FALSE) = "", "", VLOOKUP(Table1[[#This Row],[Site ID]],'INPUT Midwest &amp; Northeast Data'!$A$16:$S$300,12, FALSE)), "")</f>
        <v/>
      </c>
      <c r="C74" s="82" t="str">
        <f>IFERROR(VLOOKUP(Table1[[#This Row],[Site ID]], 'INPUT Midwest &amp; Northeast Data'!$A$16:$S$300,15, FALSE), "")</f>
        <v/>
      </c>
      <c r="D74" s="66" t="str">
        <f>IF(ISBLANK('INPUT Midwest &amp; Northeast Data'!Q82), "", 'INPUT Midwest &amp; Northeast Data'!Q82)</f>
        <v/>
      </c>
    </row>
    <row r="75" spans="1:4" x14ac:dyDescent="0.3">
      <c r="A75" s="83" t="str">
        <f>IF(ISBLANK('INPUT Midwest &amp; Northeast Data'!A83), "", 'INPUT Midwest &amp; Northeast Data'!A83)</f>
        <v/>
      </c>
      <c r="B75" s="66" t="str">
        <f>IFERROR(IF(VLOOKUP(Table1[[#This Row],[Site ID]],'INPUT Midwest &amp; Northeast Data'!$A$16:$S$300,12, FALSE) = "", "", VLOOKUP(Table1[[#This Row],[Site ID]],'INPUT Midwest &amp; Northeast Data'!$A$16:$S$300,12, FALSE)), "")</f>
        <v/>
      </c>
      <c r="C75" s="82" t="str">
        <f>IFERROR(VLOOKUP(Table1[[#This Row],[Site ID]], 'INPUT Midwest &amp; Northeast Data'!$A$16:$S$300,15, FALSE), "")</f>
        <v/>
      </c>
      <c r="D75" s="66" t="str">
        <f>IF(ISBLANK('INPUT Midwest &amp; Northeast Data'!Q83), "", 'INPUT Midwest &amp; Northeast Data'!Q83)</f>
        <v/>
      </c>
    </row>
    <row r="76" spans="1:4" x14ac:dyDescent="0.3">
      <c r="A76" s="83" t="str">
        <f>IF(ISBLANK('INPUT Midwest &amp; Northeast Data'!A84), "", 'INPUT Midwest &amp; Northeast Data'!A84)</f>
        <v/>
      </c>
      <c r="B76" s="66" t="str">
        <f>IFERROR(IF(VLOOKUP(Table1[[#This Row],[Site ID]],'INPUT Midwest &amp; Northeast Data'!$A$16:$S$300,12, FALSE) = "", "", VLOOKUP(Table1[[#This Row],[Site ID]],'INPUT Midwest &amp; Northeast Data'!$A$16:$S$300,12, FALSE)), "")</f>
        <v/>
      </c>
      <c r="C76" s="82" t="str">
        <f>IFERROR(VLOOKUP(Table1[[#This Row],[Site ID]], 'INPUT Midwest &amp; Northeast Data'!$A$16:$S$300,15, FALSE), "")</f>
        <v/>
      </c>
      <c r="D76" s="66" t="str">
        <f>IF(ISBLANK('INPUT Midwest &amp; Northeast Data'!Q84), "", 'INPUT Midwest &amp; Northeast Data'!Q84)</f>
        <v/>
      </c>
    </row>
    <row r="77" spans="1:4" x14ac:dyDescent="0.3">
      <c r="A77" s="83" t="str">
        <f>IF(ISBLANK('INPUT Midwest &amp; Northeast Data'!A85), "", 'INPUT Midwest &amp; Northeast Data'!A85)</f>
        <v/>
      </c>
      <c r="B77" s="66" t="str">
        <f>IFERROR(IF(VLOOKUP(Table1[[#This Row],[Site ID]],'INPUT Midwest &amp; Northeast Data'!$A$16:$S$300,12, FALSE) = "", "", VLOOKUP(Table1[[#This Row],[Site ID]],'INPUT Midwest &amp; Northeast Data'!$A$16:$S$300,12, FALSE)), "")</f>
        <v/>
      </c>
      <c r="C77" s="82" t="str">
        <f>IFERROR(VLOOKUP(Table1[[#This Row],[Site ID]], 'INPUT Midwest &amp; Northeast Data'!$A$16:$S$300,15, FALSE), "")</f>
        <v/>
      </c>
      <c r="D77" s="66" t="str">
        <f>IF(ISBLANK('INPUT Midwest &amp; Northeast Data'!Q85), "", 'INPUT Midwest &amp; Northeast Data'!Q85)</f>
        <v/>
      </c>
    </row>
    <row r="78" spans="1:4" x14ac:dyDescent="0.3">
      <c r="A78" s="83" t="str">
        <f>IF(ISBLANK('INPUT Midwest &amp; Northeast Data'!A86), "", 'INPUT Midwest &amp; Northeast Data'!A86)</f>
        <v/>
      </c>
      <c r="B78" s="66" t="str">
        <f>IFERROR(IF(VLOOKUP(Table1[[#This Row],[Site ID]],'INPUT Midwest &amp; Northeast Data'!$A$16:$S$300,12, FALSE) = "", "", VLOOKUP(Table1[[#This Row],[Site ID]],'INPUT Midwest &amp; Northeast Data'!$A$16:$S$300,12, FALSE)), "")</f>
        <v/>
      </c>
      <c r="C78" s="82" t="str">
        <f>IFERROR(VLOOKUP(Table1[[#This Row],[Site ID]], 'INPUT Midwest &amp; Northeast Data'!$A$16:$S$300,15, FALSE), "")</f>
        <v/>
      </c>
      <c r="D78" s="66" t="str">
        <f>IF(ISBLANK('INPUT Midwest &amp; Northeast Data'!Q86), "", 'INPUT Midwest &amp; Northeast Data'!Q86)</f>
        <v/>
      </c>
    </row>
    <row r="79" spans="1:4" x14ac:dyDescent="0.3">
      <c r="A79" s="83" t="str">
        <f>IF(ISBLANK('INPUT Midwest &amp; Northeast Data'!A87), "", 'INPUT Midwest &amp; Northeast Data'!A87)</f>
        <v/>
      </c>
      <c r="B79" s="66" t="str">
        <f>IFERROR(IF(VLOOKUP(Table1[[#This Row],[Site ID]],'INPUT Midwest &amp; Northeast Data'!$A$16:$S$300,12, FALSE) = "", "", VLOOKUP(Table1[[#This Row],[Site ID]],'INPUT Midwest &amp; Northeast Data'!$A$16:$S$300,12, FALSE)), "")</f>
        <v/>
      </c>
      <c r="C79" s="82" t="str">
        <f>IFERROR(VLOOKUP(Table1[[#This Row],[Site ID]], 'INPUT Midwest &amp; Northeast Data'!$A$16:$S$300,15, FALSE), "")</f>
        <v/>
      </c>
      <c r="D79" s="66" t="str">
        <f>IF(ISBLANK('INPUT Midwest &amp; Northeast Data'!Q87), "", 'INPUT Midwest &amp; Northeast Data'!Q87)</f>
        <v/>
      </c>
    </row>
    <row r="80" spans="1:4" x14ac:dyDescent="0.3">
      <c r="A80" s="83" t="str">
        <f>IF(ISBLANK('INPUT Midwest &amp; Northeast Data'!A88), "", 'INPUT Midwest &amp; Northeast Data'!A88)</f>
        <v/>
      </c>
      <c r="B80" s="66" t="str">
        <f>IFERROR(IF(VLOOKUP(Table1[[#This Row],[Site ID]],'INPUT Midwest &amp; Northeast Data'!$A$16:$S$300,12, FALSE) = "", "", VLOOKUP(Table1[[#This Row],[Site ID]],'INPUT Midwest &amp; Northeast Data'!$A$16:$S$300,12, FALSE)), "")</f>
        <v/>
      </c>
      <c r="C80" s="82" t="str">
        <f>IFERROR(VLOOKUP(Table1[[#This Row],[Site ID]], 'INPUT Midwest &amp; Northeast Data'!$A$16:$S$300,15, FALSE), "")</f>
        <v/>
      </c>
      <c r="D80" s="66" t="str">
        <f>IF(ISBLANK('INPUT Midwest &amp; Northeast Data'!Q88), "", 'INPUT Midwest &amp; Northeast Data'!Q88)</f>
        <v/>
      </c>
    </row>
    <row r="81" spans="1:4" x14ac:dyDescent="0.3">
      <c r="A81" s="83" t="str">
        <f>IF(ISBLANK('INPUT Midwest &amp; Northeast Data'!A89), "", 'INPUT Midwest &amp; Northeast Data'!A89)</f>
        <v/>
      </c>
      <c r="B81" s="66" t="str">
        <f>IFERROR(IF(VLOOKUP(Table1[[#This Row],[Site ID]],'INPUT Midwest &amp; Northeast Data'!$A$16:$S$300,12, FALSE) = "", "", VLOOKUP(Table1[[#This Row],[Site ID]],'INPUT Midwest &amp; Northeast Data'!$A$16:$S$300,12, FALSE)), "")</f>
        <v/>
      </c>
      <c r="C81" s="82" t="str">
        <f>IFERROR(VLOOKUP(Table1[[#This Row],[Site ID]], 'INPUT Midwest &amp; Northeast Data'!$A$16:$S$300,15, FALSE), "")</f>
        <v/>
      </c>
      <c r="D81" s="66" t="str">
        <f>IF(ISBLANK('INPUT Midwest &amp; Northeast Data'!Q89), "", 'INPUT Midwest &amp; Northeast Data'!Q89)</f>
        <v/>
      </c>
    </row>
    <row r="82" spans="1:4" x14ac:dyDescent="0.3">
      <c r="A82" s="83" t="str">
        <f>IF(ISBLANK('INPUT Midwest &amp; Northeast Data'!A90), "", 'INPUT Midwest &amp; Northeast Data'!A90)</f>
        <v/>
      </c>
      <c r="B82" s="66" t="str">
        <f>IFERROR(IF(VLOOKUP(Table1[[#This Row],[Site ID]],'INPUT Midwest &amp; Northeast Data'!$A$16:$S$300,12, FALSE) = "", "", VLOOKUP(Table1[[#This Row],[Site ID]],'INPUT Midwest &amp; Northeast Data'!$A$16:$S$300,12, FALSE)), "")</f>
        <v/>
      </c>
      <c r="C82" s="82" t="str">
        <f>IFERROR(VLOOKUP(Table1[[#This Row],[Site ID]], 'INPUT Midwest &amp; Northeast Data'!$A$16:$S$300,15, FALSE), "")</f>
        <v/>
      </c>
      <c r="D82" s="66" t="str">
        <f>IF(ISBLANK('INPUT Midwest &amp; Northeast Data'!Q90), "", 'INPUT Midwest &amp; Northeast Data'!Q90)</f>
        <v/>
      </c>
    </row>
    <row r="83" spans="1:4" x14ac:dyDescent="0.3">
      <c r="A83" s="83" t="str">
        <f>IF(ISBLANK('INPUT Midwest &amp; Northeast Data'!A91), "", 'INPUT Midwest &amp; Northeast Data'!A91)</f>
        <v/>
      </c>
      <c r="B83" s="66" t="str">
        <f>IFERROR(IF(VLOOKUP(Table1[[#This Row],[Site ID]],'INPUT Midwest &amp; Northeast Data'!$A$16:$S$300,12, FALSE) = "", "", VLOOKUP(Table1[[#This Row],[Site ID]],'INPUT Midwest &amp; Northeast Data'!$A$16:$S$300,12, FALSE)), "")</f>
        <v/>
      </c>
      <c r="C83" s="82" t="str">
        <f>IFERROR(VLOOKUP(Table1[[#This Row],[Site ID]], 'INPUT Midwest &amp; Northeast Data'!$A$16:$S$300,15, FALSE), "")</f>
        <v/>
      </c>
      <c r="D83" s="66" t="str">
        <f>IF(ISBLANK('INPUT Midwest &amp; Northeast Data'!Q91), "", 'INPUT Midwest &amp; Northeast Data'!Q91)</f>
        <v/>
      </c>
    </row>
    <row r="84" spans="1:4" x14ac:dyDescent="0.3">
      <c r="A84" s="83" t="str">
        <f>IF(ISBLANK('INPUT Midwest &amp; Northeast Data'!A92), "", 'INPUT Midwest &amp; Northeast Data'!A92)</f>
        <v/>
      </c>
      <c r="B84" s="66" t="str">
        <f>IFERROR(IF(VLOOKUP(Table1[[#This Row],[Site ID]],'INPUT Midwest &amp; Northeast Data'!$A$16:$S$300,12, FALSE) = "", "", VLOOKUP(Table1[[#This Row],[Site ID]],'INPUT Midwest &amp; Northeast Data'!$A$16:$S$300,12, FALSE)), "")</f>
        <v/>
      </c>
      <c r="C84" s="82" t="str">
        <f>IFERROR(VLOOKUP(Table1[[#This Row],[Site ID]], 'INPUT Midwest &amp; Northeast Data'!$A$16:$S$300,15, FALSE), "")</f>
        <v/>
      </c>
      <c r="D84" s="66" t="str">
        <f>IF(ISBLANK('INPUT Midwest &amp; Northeast Data'!Q92), "", 'INPUT Midwest &amp; Northeast Data'!Q92)</f>
        <v/>
      </c>
    </row>
    <row r="85" spans="1:4" x14ac:dyDescent="0.3">
      <c r="A85" s="83" t="str">
        <f>IF(ISBLANK('INPUT Midwest &amp; Northeast Data'!A93), "", 'INPUT Midwest &amp; Northeast Data'!A93)</f>
        <v/>
      </c>
      <c r="B85" s="66" t="str">
        <f>IFERROR(IF(VLOOKUP(Table1[[#This Row],[Site ID]],'INPUT Midwest &amp; Northeast Data'!$A$16:$S$300,12, FALSE) = "", "", VLOOKUP(Table1[[#This Row],[Site ID]],'INPUT Midwest &amp; Northeast Data'!$A$16:$S$300,12, FALSE)), "")</f>
        <v/>
      </c>
      <c r="C85" s="82" t="str">
        <f>IFERROR(VLOOKUP(Table1[[#This Row],[Site ID]], 'INPUT Midwest &amp; Northeast Data'!$A$16:$S$300,15, FALSE), "")</f>
        <v/>
      </c>
      <c r="D85" s="66" t="str">
        <f>IF(ISBLANK('INPUT Midwest &amp; Northeast Data'!Q93), "", 'INPUT Midwest &amp; Northeast Data'!Q93)</f>
        <v/>
      </c>
    </row>
    <row r="86" spans="1:4" x14ac:dyDescent="0.3">
      <c r="A86" s="83" t="str">
        <f>IF(ISBLANK('INPUT Midwest &amp; Northeast Data'!A94), "", 'INPUT Midwest &amp; Northeast Data'!A94)</f>
        <v/>
      </c>
      <c r="B86" s="66" t="str">
        <f>IFERROR(IF(VLOOKUP(Table1[[#This Row],[Site ID]],'INPUT Midwest &amp; Northeast Data'!$A$16:$S$300,12, FALSE) = "", "", VLOOKUP(Table1[[#This Row],[Site ID]],'INPUT Midwest &amp; Northeast Data'!$A$16:$S$300,12, FALSE)), "")</f>
        <v/>
      </c>
      <c r="C86" s="82" t="str">
        <f>IFERROR(VLOOKUP(Table1[[#This Row],[Site ID]], 'INPUT Midwest &amp; Northeast Data'!$A$16:$S$300,15, FALSE), "")</f>
        <v/>
      </c>
      <c r="D86" s="66" t="str">
        <f>IF(ISBLANK('INPUT Midwest &amp; Northeast Data'!Q94), "", 'INPUT Midwest &amp; Northeast Data'!Q94)</f>
        <v/>
      </c>
    </row>
    <row r="87" spans="1:4" x14ac:dyDescent="0.3">
      <c r="A87" s="83" t="str">
        <f>IF(ISBLANK('INPUT Midwest &amp; Northeast Data'!A95), "", 'INPUT Midwest &amp; Northeast Data'!A95)</f>
        <v/>
      </c>
      <c r="B87" s="66" t="str">
        <f>IFERROR(IF(VLOOKUP(Table1[[#This Row],[Site ID]],'INPUT Midwest &amp; Northeast Data'!$A$16:$S$300,12, FALSE) = "", "", VLOOKUP(Table1[[#This Row],[Site ID]],'INPUT Midwest &amp; Northeast Data'!$A$16:$S$300,12, FALSE)), "")</f>
        <v/>
      </c>
      <c r="C87" s="82" t="str">
        <f>IFERROR(VLOOKUP(Table1[[#This Row],[Site ID]], 'INPUT Midwest &amp; Northeast Data'!$A$16:$S$300,15, FALSE), "")</f>
        <v/>
      </c>
      <c r="D87" s="66" t="str">
        <f>IF(ISBLANK('INPUT Midwest &amp; Northeast Data'!Q95), "", 'INPUT Midwest &amp; Northeast Data'!Q95)</f>
        <v/>
      </c>
    </row>
    <row r="88" spans="1:4" x14ac:dyDescent="0.3">
      <c r="A88" s="83" t="str">
        <f>IF(ISBLANK('INPUT Midwest &amp; Northeast Data'!A96), "", 'INPUT Midwest &amp; Northeast Data'!A96)</f>
        <v/>
      </c>
      <c r="B88" s="66" t="str">
        <f>IFERROR(IF(VLOOKUP(Table1[[#This Row],[Site ID]],'INPUT Midwest &amp; Northeast Data'!$A$16:$S$300,12, FALSE) = "", "", VLOOKUP(Table1[[#This Row],[Site ID]],'INPUT Midwest &amp; Northeast Data'!$A$16:$S$300,12, FALSE)), "")</f>
        <v/>
      </c>
      <c r="C88" s="82" t="str">
        <f>IFERROR(VLOOKUP(Table1[[#This Row],[Site ID]], 'INPUT Midwest &amp; Northeast Data'!$A$16:$S$300,15, FALSE), "")</f>
        <v/>
      </c>
      <c r="D88" s="66" t="str">
        <f>IF(ISBLANK('INPUT Midwest &amp; Northeast Data'!Q96), "", 'INPUT Midwest &amp; Northeast Data'!Q96)</f>
        <v/>
      </c>
    </row>
    <row r="89" spans="1:4" x14ac:dyDescent="0.3">
      <c r="A89" s="83" t="str">
        <f>IF(ISBLANK('INPUT Midwest &amp; Northeast Data'!A97), "", 'INPUT Midwest &amp; Northeast Data'!A97)</f>
        <v/>
      </c>
      <c r="B89" s="66" t="str">
        <f>IFERROR(IF(VLOOKUP(Table1[[#This Row],[Site ID]],'INPUT Midwest &amp; Northeast Data'!$A$16:$S$300,12, FALSE) = "", "", VLOOKUP(Table1[[#This Row],[Site ID]],'INPUT Midwest &amp; Northeast Data'!$A$16:$S$300,12, FALSE)), "")</f>
        <v/>
      </c>
      <c r="C89" s="82" t="str">
        <f>IFERROR(VLOOKUP(Table1[[#This Row],[Site ID]], 'INPUT Midwest &amp; Northeast Data'!$A$16:$S$300,15, FALSE), "")</f>
        <v/>
      </c>
      <c r="D89" s="66" t="str">
        <f>IF(ISBLANK('INPUT Midwest &amp; Northeast Data'!Q97), "", 'INPUT Midwest &amp; Northeast Data'!Q97)</f>
        <v/>
      </c>
    </row>
    <row r="90" spans="1:4" x14ac:dyDescent="0.3">
      <c r="A90" s="83" t="str">
        <f>IF(ISBLANK('INPUT Midwest &amp; Northeast Data'!A98), "", 'INPUT Midwest &amp; Northeast Data'!A98)</f>
        <v/>
      </c>
      <c r="B90" s="66" t="str">
        <f>IFERROR(IF(VLOOKUP(Table1[[#This Row],[Site ID]],'INPUT Midwest &amp; Northeast Data'!$A$16:$S$300,12, FALSE) = "", "", VLOOKUP(Table1[[#This Row],[Site ID]],'INPUT Midwest &amp; Northeast Data'!$A$16:$S$300,12, FALSE)), "")</f>
        <v/>
      </c>
      <c r="C90" s="82" t="str">
        <f>IFERROR(VLOOKUP(Table1[[#This Row],[Site ID]], 'INPUT Midwest &amp; Northeast Data'!$A$16:$S$300,15, FALSE), "")</f>
        <v/>
      </c>
      <c r="D90" s="66" t="str">
        <f>IF(ISBLANK('INPUT Midwest &amp; Northeast Data'!Q98), "", 'INPUT Midwest &amp; Northeast Data'!Q98)</f>
        <v/>
      </c>
    </row>
    <row r="91" spans="1:4" x14ac:dyDescent="0.3">
      <c r="A91" s="83" t="str">
        <f>IF(ISBLANK('INPUT Midwest &amp; Northeast Data'!A99), "", 'INPUT Midwest &amp; Northeast Data'!A99)</f>
        <v/>
      </c>
      <c r="B91" s="66" t="str">
        <f>IFERROR(IF(VLOOKUP(Table1[[#This Row],[Site ID]],'INPUT Midwest &amp; Northeast Data'!$A$16:$S$300,12, FALSE) = "", "", VLOOKUP(Table1[[#This Row],[Site ID]],'INPUT Midwest &amp; Northeast Data'!$A$16:$S$300,12, FALSE)), "")</f>
        <v/>
      </c>
      <c r="C91" s="82" t="str">
        <f>IFERROR(VLOOKUP(Table1[[#This Row],[Site ID]], 'INPUT Midwest &amp; Northeast Data'!$A$16:$S$300,15, FALSE), "")</f>
        <v/>
      </c>
      <c r="D91" s="66" t="str">
        <f>IF(ISBLANK('INPUT Midwest &amp; Northeast Data'!Q99), "", 'INPUT Midwest &amp; Northeast Data'!Q99)</f>
        <v/>
      </c>
    </row>
    <row r="92" spans="1:4" x14ac:dyDescent="0.3">
      <c r="A92" s="83" t="str">
        <f>IF(ISBLANK('INPUT Midwest &amp; Northeast Data'!A100), "", 'INPUT Midwest &amp; Northeast Data'!A100)</f>
        <v/>
      </c>
      <c r="B92" s="66" t="str">
        <f>IFERROR(IF(VLOOKUP(Table1[[#This Row],[Site ID]],'INPUT Midwest &amp; Northeast Data'!$A$16:$S$300,12, FALSE) = "", "", VLOOKUP(Table1[[#This Row],[Site ID]],'INPUT Midwest &amp; Northeast Data'!$A$16:$S$300,12, FALSE)), "")</f>
        <v/>
      </c>
      <c r="C92" s="82" t="str">
        <f>IFERROR(VLOOKUP(Table1[[#This Row],[Site ID]], 'INPUT Midwest &amp; Northeast Data'!$A$16:$S$300,15, FALSE), "")</f>
        <v/>
      </c>
      <c r="D92" s="66" t="str">
        <f>IF(ISBLANK('INPUT Midwest &amp; Northeast Data'!Q100), "", 'INPUT Midwest &amp; Northeast Data'!Q100)</f>
        <v/>
      </c>
    </row>
    <row r="93" spans="1:4" x14ac:dyDescent="0.3">
      <c r="A93" s="83" t="str">
        <f>IF(ISBLANK('INPUT Midwest &amp; Northeast Data'!A101), "", 'INPUT Midwest &amp; Northeast Data'!A101)</f>
        <v/>
      </c>
      <c r="B93" s="66" t="str">
        <f>IFERROR(IF(VLOOKUP(Table1[[#This Row],[Site ID]],'INPUT Midwest &amp; Northeast Data'!$A$16:$S$300,12, FALSE) = "", "", VLOOKUP(Table1[[#This Row],[Site ID]],'INPUT Midwest &amp; Northeast Data'!$A$16:$S$300,12, FALSE)), "")</f>
        <v/>
      </c>
      <c r="C93" s="82" t="str">
        <f>IFERROR(VLOOKUP(Table1[[#This Row],[Site ID]], 'INPUT Midwest &amp; Northeast Data'!$A$16:$S$300,15, FALSE), "")</f>
        <v/>
      </c>
      <c r="D93" s="66" t="str">
        <f>IF(ISBLANK('INPUT Midwest &amp; Northeast Data'!Q101), "", 'INPUT Midwest &amp; Northeast Data'!Q101)</f>
        <v/>
      </c>
    </row>
    <row r="94" spans="1:4" x14ac:dyDescent="0.3">
      <c r="A94" s="83" t="str">
        <f>IF(ISBLANK('INPUT Midwest &amp; Northeast Data'!A102), "", 'INPUT Midwest &amp; Northeast Data'!A102)</f>
        <v/>
      </c>
      <c r="B94" s="66" t="str">
        <f>IFERROR(IF(VLOOKUP(Table1[[#This Row],[Site ID]],'INPUT Midwest &amp; Northeast Data'!$A$16:$S$300,12, FALSE) = "", "", VLOOKUP(Table1[[#This Row],[Site ID]],'INPUT Midwest &amp; Northeast Data'!$A$16:$S$300,12, FALSE)), "")</f>
        <v/>
      </c>
      <c r="C94" s="82" t="str">
        <f>IFERROR(VLOOKUP(Table1[[#This Row],[Site ID]], 'INPUT Midwest &amp; Northeast Data'!$A$16:$S$300,15, FALSE), "")</f>
        <v/>
      </c>
      <c r="D94" s="66" t="str">
        <f>IF(ISBLANK('INPUT Midwest &amp; Northeast Data'!Q102), "", 'INPUT Midwest &amp; Northeast Data'!Q102)</f>
        <v/>
      </c>
    </row>
    <row r="95" spans="1:4" x14ac:dyDescent="0.3">
      <c r="A95" s="83" t="str">
        <f>IF(ISBLANK('INPUT Midwest &amp; Northeast Data'!A103), "", 'INPUT Midwest &amp; Northeast Data'!A103)</f>
        <v/>
      </c>
      <c r="B95" s="66" t="str">
        <f>IFERROR(IF(VLOOKUP(Table1[[#This Row],[Site ID]],'INPUT Midwest &amp; Northeast Data'!$A$16:$S$300,12, FALSE) = "", "", VLOOKUP(Table1[[#This Row],[Site ID]],'INPUT Midwest &amp; Northeast Data'!$A$16:$S$300,12, FALSE)), "")</f>
        <v/>
      </c>
      <c r="C95" s="82" t="str">
        <f>IFERROR(VLOOKUP(Table1[[#This Row],[Site ID]], 'INPUT Midwest &amp; Northeast Data'!$A$16:$S$300,15, FALSE), "")</f>
        <v/>
      </c>
      <c r="D95" s="66" t="str">
        <f>IF(ISBLANK('INPUT Midwest &amp; Northeast Data'!Q103), "", 'INPUT Midwest &amp; Northeast Data'!Q103)</f>
        <v/>
      </c>
    </row>
    <row r="96" spans="1:4" x14ac:dyDescent="0.3">
      <c r="A96" s="83" t="str">
        <f>IF(ISBLANK('INPUT Midwest &amp; Northeast Data'!A104), "", 'INPUT Midwest &amp; Northeast Data'!A104)</f>
        <v/>
      </c>
      <c r="B96" s="66" t="str">
        <f>IFERROR(IF(VLOOKUP(Table1[[#This Row],[Site ID]],'INPUT Midwest &amp; Northeast Data'!$A$16:$S$300,12, FALSE) = "", "", VLOOKUP(Table1[[#This Row],[Site ID]],'INPUT Midwest &amp; Northeast Data'!$A$16:$S$300,12, FALSE)), "")</f>
        <v/>
      </c>
      <c r="C96" s="82" t="str">
        <f>IFERROR(VLOOKUP(Table1[[#This Row],[Site ID]], 'INPUT Midwest &amp; Northeast Data'!$A$16:$S$300,15, FALSE), "")</f>
        <v/>
      </c>
      <c r="D96" s="66" t="str">
        <f>IF(ISBLANK('INPUT Midwest &amp; Northeast Data'!Q104), "", 'INPUT Midwest &amp; Northeast Data'!Q104)</f>
        <v/>
      </c>
    </row>
    <row r="97" spans="1:4" x14ac:dyDescent="0.3">
      <c r="A97" s="83" t="str">
        <f>IF(ISBLANK('INPUT Midwest &amp; Northeast Data'!A105), "", 'INPUT Midwest &amp; Northeast Data'!A105)</f>
        <v/>
      </c>
      <c r="B97" s="66" t="str">
        <f>IFERROR(IF(VLOOKUP(Table1[[#This Row],[Site ID]],'INPUT Midwest &amp; Northeast Data'!$A$16:$S$300,12, FALSE) = "", "", VLOOKUP(Table1[[#This Row],[Site ID]],'INPUT Midwest &amp; Northeast Data'!$A$16:$S$300,12, FALSE)), "")</f>
        <v/>
      </c>
      <c r="C97" s="82" t="str">
        <f>IFERROR(VLOOKUP(Table1[[#This Row],[Site ID]], 'INPUT Midwest &amp; Northeast Data'!$A$16:$S$300,15, FALSE), "")</f>
        <v/>
      </c>
      <c r="D97" s="66" t="str">
        <f>IF(ISBLANK('INPUT Midwest &amp; Northeast Data'!Q105), "", 'INPUT Midwest &amp; Northeast Data'!Q105)</f>
        <v/>
      </c>
    </row>
    <row r="98" spans="1:4" x14ac:dyDescent="0.3">
      <c r="A98" s="83" t="str">
        <f>IF(ISBLANK('INPUT Midwest &amp; Northeast Data'!A106), "", 'INPUT Midwest &amp; Northeast Data'!A106)</f>
        <v/>
      </c>
      <c r="B98" s="66" t="str">
        <f>IFERROR(IF(VLOOKUP(Table1[[#This Row],[Site ID]],'INPUT Midwest &amp; Northeast Data'!$A$16:$S$300,12, FALSE) = "", "", VLOOKUP(Table1[[#This Row],[Site ID]],'INPUT Midwest &amp; Northeast Data'!$A$16:$S$300,12, FALSE)), "")</f>
        <v/>
      </c>
      <c r="C98" s="82" t="str">
        <f>IFERROR(VLOOKUP(Table1[[#This Row],[Site ID]], 'INPUT Midwest &amp; Northeast Data'!$A$16:$S$300,15, FALSE), "")</f>
        <v/>
      </c>
      <c r="D98" s="66" t="str">
        <f>IF(ISBLANK('INPUT Midwest &amp; Northeast Data'!Q106), "", 'INPUT Midwest &amp; Northeast Data'!Q106)</f>
        <v/>
      </c>
    </row>
    <row r="99" spans="1:4" x14ac:dyDescent="0.3">
      <c r="A99" s="83" t="str">
        <f>IF(ISBLANK('INPUT Midwest &amp; Northeast Data'!A107), "", 'INPUT Midwest &amp; Northeast Data'!A107)</f>
        <v/>
      </c>
      <c r="B99" s="66" t="str">
        <f>IFERROR(IF(VLOOKUP(Table1[[#This Row],[Site ID]],'INPUT Midwest &amp; Northeast Data'!$A$16:$S$300,12, FALSE) = "", "", VLOOKUP(Table1[[#This Row],[Site ID]],'INPUT Midwest &amp; Northeast Data'!$A$16:$S$300,12, FALSE)), "")</f>
        <v/>
      </c>
      <c r="C99" s="82" t="str">
        <f>IFERROR(VLOOKUP(Table1[[#This Row],[Site ID]], 'INPUT Midwest &amp; Northeast Data'!$A$16:$S$300,15, FALSE), "")</f>
        <v/>
      </c>
      <c r="D99" s="66" t="str">
        <f>IF(ISBLANK('INPUT Midwest &amp; Northeast Data'!Q107), "", 'INPUT Midwest &amp; Northeast Data'!Q107)</f>
        <v/>
      </c>
    </row>
    <row r="100" spans="1:4" x14ac:dyDescent="0.3">
      <c r="A100" s="83" t="str">
        <f>IF(ISBLANK('INPUT Midwest &amp; Northeast Data'!A108), "", 'INPUT Midwest &amp; Northeast Data'!A108)</f>
        <v/>
      </c>
      <c r="B100" s="66" t="str">
        <f>IFERROR(IF(VLOOKUP(Table1[[#This Row],[Site ID]],'INPUT Midwest &amp; Northeast Data'!$A$16:$S$300,12, FALSE) = "", "", VLOOKUP(Table1[[#This Row],[Site ID]],'INPUT Midwest &amp; Northeast Data'!$A$16:$S$300,12, FALSE)), "")</f>
        <v/>
      </c>
      <c r="C100" s="82" t="str">
        <f>IFERROR(VLOOKUP(Table1[[#This Row],[Site ID]], 'INPUT Midwest &amp; Northeast Data'!$A$16:$S$300,15, FALSE), "")</f>
        <v/>
      </c>
      <c r="D100" s="66" t="str">
        <f>IF(ISBLANK('INPUT Midwest &amp; Northeast Data'!Q108), "", 'INPUT Midwest &amp; Northeast Data'!Q108)</f>
        <v/>
      </c>
    </row>
    <row r="101" spans="1:4" x14ac:dyDescent="0.3">
      <c r="A101" s="83" t="str">
        <f>IF(ISBLANK('INPUT Midwest &amp; Northeast Data'!A109), "", 'INPUT Midwest &amp; Northeast Data'!A109)</f>
        <v/>
      </c>
      <c r="B101" s="66" t="str">
        <f>IFERROR(IF(VLOOKUP(Table1[[#This Row],[Site ID]],'INPUT Midwest &amp; Northeast Data'!$A$16:$S$300,12, FALSE) = "", "", VLOOKUP(Table1[[#This Row],[Site ID]],'INPUT Midwest &amp; Northeast Data'!$A$16:$S$300,12, FALSE)), "")</f>
        <v/>
      </c>
      <c r="C101" s="82" t="str">
        <f>IFERROR(VLOOKUP(Table1[[#This Row],[Site ID]], 'INPUT Midwest &amp; Northeast Data'!$A$16:$S$300,15, FALSE), "")</f>
        <v/>
      </c>
      <c r="D101" s="66" t="str">
        <f>IF(ISBLANK('INPUT Midwest &amp; Northeast Data'!Q109), "", 'INPUT Midwest &amp; Northeast Data'!Q109)</f>
        <v/>
      </c>
    </row>
    <row r="102" spans="1:4" x14ac:dyDescent="0.3">
      <c r="A102" s="83" t="str">
        <f>IF(ISBLANK('INPUT Midwest &amp; Northeast Data'!A110), "", 'INPUT Midwest &amp; Northeast Data'!A110)</f>
        <v/>
      </c>
      <c r="B102" s="66" t="str">
        <f>IFERROR(IF(VLOOKUP(Table1[[#This Row],[Site ID]],'INPUT Midwest &amp; Northeast Data'!$A$16:$S$300,12, FALSE) = "", "", VLOOKUP(Table1[[#This Row],[Site ID]],'INPUT Midwest &amp; Northeast Data'!$A$16:$S$300,12, FALSE)), "")</f>
        <v/>
      </c>
      <c r="C102" s="82" t="str">
        <f>IFERROR(VLOOKUP(Table1[[#This Row],[Site ID]], 'INPUT Midwest &amp; Northeast Data'!$A$16:$S$300,15, FALSE), "")</f>
        <v/>
      </c>
      <c r="D102" s="66" t="str">
        <f>IF(ISBLANK('INPUT Midwest &amp; Northeast Data'!Q110), "", 'INPUT Midwest &amp; Northeast Data'!Q110)</f>
        <v/>
      </c>
    </row>
    <row r="103" spans="1:4" x14ac:dyDescent="0.3">
      <c r="A103" s="83" t="str">
        <f>IF(ISBLANK('INPUT Midwest &amp; Northeast Data'!A111), "", 'INPUT Midwest &amp; Northeast Data'!A111)</f>
        <v/>
      </c>
      <c r="B103" s="66" t="str">
        <f>IFERROR(IF(VLOOKUP(Table1[[#This Row],[Site ID]],'INPUT Midwest &amp; Northeast Data'!$A$16:$S$300,12, FALSE) = "", "", VLOOKUP(Table1[[#This Row],[Site ID]],'INPUT Midwest &amp; Northeast Data'!$A$16:$S$300,12, FALSE)), "")</f>
        <v/>
      </c>
      <c r="C103" s="82" t="str">
        <f>IFERROR(VLOOKUP(Table1[[#This Row],[Site ID]], 'INPUT Midwest &amp; Northeast Data'!$A$16:$S$300,15, FALSE), "")</f>
        <v/>
      </c>
      <c r="D103" s="66" t="str">
        <f>IF(ISBLANK('INPUT Midwest &amp; Northeast Data'!Q111), "", 'INPUT Midwest &amp; Northeast Data'!Q111)</f>
        <v/>
      </c>
    </row>
    <row r="104" spans="1:4" x14ac:dyDescent="0.3">
      <c r="A104" s="195" t="str">
        <f>IF(ISBLANK('INPUT Midwest &amp; Northeast Data'!A112), "", 'INPUT Midwest &amp; Northeast Data'!A112)</f>
        <v/>
      </c>
      <c r="B104" s="208" t="str">
        <f>IFERROR(IF(VLOOKUP(Table1[[#This Row],[Site ID]],'INPUT Midwest &amp; Northeast Data'!$A$16:$S$300,12, FALSE) = "", "", VLOOKUP(Table1[[#This Row],[Site ID]],'INPUT Midwest &amp; Northeast Data'!$A$16:$S$300,12, FALSE)), "")</f>
        <v/>
      </c>
      <c r="C104" s="196" t="str">
        <f>IFERROR(VLOOKUP(Table1[[#This Row],[Site ID]], 'INPUT Midwest &amp; Northeast Data'!$A$16:$S$300,15, FALSE), "")</f>
        <v/>
      </c>
      <c r="D104" s="66" t="str">
        <f>IF(ISBLANK('INPUT Midwest &amp; Northeast Data'!Q112), "", 'INPUT Midwest &amp; Northeast Data'!Q112)</f>
        <v/>
      </c>
    </row>
    <row r="105" spans="1:4" x14ac:dyDescent="0.3">
      <c r="A105" s="195" t="str">
        <f>IF(ISBLANK('INPUT Midwest &amp; Northeast Data'!A113), "", 'INPUT Midwest &amp; Northeast Data'!A113)</f>
        <v/>
      </c>
      <c r="B105" s="208" t="str">
        <f>IFERROR(IF(VLOOKUP(Table1[[#This Row],[Site ID]],'INPUT Midwest &amp; Northeast Data'!$A$16:$S$300,12, FALSE) = "", "", VLOOKUP(Table1[[#This Row],[Site ID]],'INPUT Midwest &amp; Northeast Data'!$A$16:$S$300,12, FALSE)), "")</f>
        <v/>
      </c>
      <c r="C105" s="196" t="str">
        <f>IFERROR(VLOOKUP(Table1[[#This Row],[Site ID]], 'INPUT Midwest &amp; Northeast Data'!$A$16:$S$300,15, FALSE), "")</f>
        <v/>
      </c>
      <c r="D105" s="66" t="str">
        <f>IF(ISBLANK('INPUT Midwest &amp; Northeast Data'!Q113), "", 'INPUT Midwest &amp; Northeast Data'!Q113)</f>
        <v/>
      </c>
    </row>
    <row r="106" spans="1:4" x14ac:dyDescent="0.3">
      <c r="A106" s="195" t="str">
        <f>IF(ISBLANK('INPUT Midwest &amp; Northeast Data'!A114), "", 'INPUT Midwest &amp; Northeast Data'!A114)</f>
        <v/>
      </c>
      <c r="B106" s="208" t="str">
        <f>IFERROR(IF(VLOOKUP(Table1[[#This Row],[Site ID]],'INPUT Midwest &amp; Northeast Data'!$A$16:$S$300,12, FALSE) = "", "", VLOOKUP(Table1[[#This Row],[Site ID]],'INPUT Midwest &amp; Northeast Data'!$A$16:$S$300,12, FALSE)), "")</f>
        <v/>
      </c>
      <c r="C106" s="196" t="str">
        <f>IFERROR(VLOOKUP(Table1[[#This Row],[Site ID]], 'INPUT Midwest &amp; Northeast Data'!$A$16:$S$300,15, FALSE), "")</f>
        <v/>
      </c>
      <c r="D106" s="66" t="str">
        <f>IF(ISBLANK('INPUT Midwest &amp; Northeast Data'!Q114), "", 'INPUT Midwest &amp; Northeast Data'!Q114)</f>
        <v/>
      </c>
    </row>
    <row r="107" spans="1:4" x14ac:dyDescent="0.3">
      <c r="A107" s="195" t="str">
        <f>IF(ISBLANK('INPUT Midwest &amp; Northeast Data'!A115), "", 'INPUT Midwest &amp; Northeast Data'!A115)</f>
        <v/>
      </c>
      <c r="B107" s="208" t="str">
        <f>IFERROR(IF(VLOOKUP(Table1[[#This Row],[Site ID]],'INPUT Midwest &amp; Northeast Data'!$A$16:$S$300,12, FALSE) = "", "", VLOOKUP(Table1[[#This Row],[Site ID]],'INPUT Midwest &amp; Northeast Data'!$A$16:$S$300,12, FALSE)), "")</f>
        <v/>
      </c>
      <c r="C107" s="196" t="str">
        <f>IFERROR(VLOOKUP(Table1[[#This Row],[Site ID]], 'INPUT Midwest &amp; Northeast Data'!$A$16:$S$300,15, FALSE), "")</f>
        <v/>
      </c>
      <c r="D107" s="66" t="str">
        <f>IF(ISBLANK('INPUT Midwest &amp; Northeast Data'!Q115), "", 'INPUT Midwest &amp; Northeast Data'!Q115)</f>
        <v/>
      </c>
    </row>
    <row r="108" spans="1:4" x14ac:dyDescent="0.3">
      <c r="A108" s="195" t="str">
        <f>IF(ISBLANK('INPUT Midwest &amp; Northeast Data'!A116), "", 'INPUT Midwest &amp; Northeast Data'!A116)</f>
        <v/>
      </c>
      <c r="B108" s="208" t="str">
        <f>IFERROR(IF(VLOOKUP(Table1[[#This Row],[Site ID]],'INPUT Midwest &amp; Northeast Data'!$A$16:$S$300,12, FALSE) = "", "", VLOOKUP(Table1[[#This Row],[Site ID]],'INPUT Midwest &amp; Northeast Data'!$A$16:$S$300,12, FALSE)), "")</f>
        <v/>
      </c>
      <c r="C108" s="196" t="str">
        <f>IFERROR(VLOOKUP(Table1[[#This Row],[Site ID]], 'INPUT Midwest &amp; Northeast Data'!$A$16:$S$300,15, FALSE), "")</f>
        <v/>
      </c>
      <c r="D108" s="66" t="str">
        <f>IF(ISBLANK('INPUT Midwest &amp; Northeast Data'!Q116), "", 'INPUT Midwest &amp; Northeast Data'!Q116)</f>
        <v/>
      </c>
    </row>
    <row r="109" spans="1:4" x14ac:dyDescent="0.3">
      <c r="A109" s="195" t="str">
        <f>IF(ISBLANK('INPUT Midwest &amp; Northeast Data'!A117), "", 'INPUT Midwest &amp; Northeast Data'!A117)</f>
        <v/>
      </c>
      <c r="B109" s="208" t="str">
        <f>IFERROR(IF(VLOOKUP(Table1[[#This Row],[Site ID]],'INPUT Midwest &amp; Northeast Data'!$A$16:$S$300,12, FALSE) = "", "", VLOOKUP(Table1[[#This Row],[Site ID]],'INPUT Midwest &amp; Northeast Data'!$A$16:$S$300,12, FALSE)), "")</f>
        <v/>
      </c>
      <c r="C109" s="196" t="str">
        <f>IFERROR(VLOOKUP(Table1[[#This Row],[Site ID]], 'INPUT Midwest &amp; Northeast Data'!$A$16:$S$300,15, FALSE), "")</f>
        <v/>
      </c>
      <c r="D109" s="66" t="str">
        <f>IF(ISBLANK('INPUT Midwest &amp; Northeast Data'!Q117), "", 'INPUT Midwest &amp; Northeast Data'!Q117)</f>
        <v/>
      </c>
    </row>
    <row r="110" spans="1:4" x14ac:dyDescent="0.3">
      <c r="A110" s="195" t="str">
        <f>IF(ISBLANK('INPUT Midwest &amp; Northeast Data'!A118), "", 'INPUT Midwest &amp; Northeast Data'!A118)</f>
        <v/>
      </c>
      <c r="B110" s="208" t="str">
        <f>IFERROR(IF(VLOOKUP(Table1[[#This Row],[Site ID]],'INPUT Midwest &amp; Northeast Data'!$A$16:$S$300,12, FALSE) = "", "", VLOOKUP(Table1[[#This Row],[Site ID]],'INPUT Midwest &amp; Northeast Data'!$A$16:$S$300,12, FALSE)), "")</f>
        <v/>
      </c>
      <c r="C110" s="196" t="str">
        <f>IFERROR(VLOOKUP(Table1[[#This Row],[Site ID]], 'INPUT Midwest &amp; Northeast Data'!$A$16:$S$300,15, FALSE), "")</f>
        <v/>
      </c>
      <c r="D110" s="66" t="str">
        <f>IF(ISBLANK('INPUT Midwest &amp; Northeast Data'!Q118), "", 'INPUT Midwest &amp; Northeast Data'!Q118)</f>
        <v/>
      </c>
    </row>
    <row r="111" spans="1:4" x14ac:dyDescent="0.3">
      <c r="A111" s="195" t="str">
        <f>IF(ISBLANK('INPUT Midwest &amp; Northeast Data'!A119), "", 'INPUT Midwest &amp; Northeast Data'!A119)</f>
        <v/>
      </c>
      <c r="B111" s="208" t="str">
        <f>IFERROR(IF(VLOOKUP(Table1[[#This Row],[Site ID]],'INPUT Midwest &amp; Northeast Data'!$A$16:$S$300,12, FALSE) = "", "", VLOOKUP(Table1[[#This Row],[Site ID]],'INPUT Midwest &amp; Northeast Data'!$A$16:$S$300,12, FALSE)), "")</f>
        <v/>
      </c>
      <c r="C111" s="196" t="str">
        <f>IFERROR(VLOOKUP(Table1[[#This Row],[Site ID]], 'INPUT Midwest &amp; Northeast Data'!$A$16:$S$300,15, FALSE), "")</f>
        <v/>
      </c>
      <c r="D111" s="66" t="str">
        <f>IF(ISBLANK('INPUT Midwest &amp; Northeast Data'!Q119), "", 'INPUT Midwest &amp; Northeast Data'!Q119)</f>
        <v/>
      </c>
    </row>
    <row r="112" spans="1:4" x14ac:dyDescent="0.3">
      <c r="A112" s="195" t="str">
        <f>IF(ISBLANK('INPUT Midwest &amp; Northeast Data'!A120), "", 'INPUT Midwest &amp; Northeast Data'!A120)</f>
        <v/>
      </c>
      <c r="B112" s="208" t="str">
        <f>IFERROR(IF(VLOOKUP(Table1[[#This Row],[Site ID]],'INPUT Midwest &amp; Northeast Data'!$A$16:$S$300,12, FALSE) = "", "", VLOOKUP(Table1[[#This Row],[Site ID]],'INPUT Midwest &amp; Northeast Data'!$A$16:$S$300,12, FALSE)), "")</f>
        <v/>
      </c>
      <c r="C112" s="196" t="str">
        <f>IFERROR(VLOOKUP(Table1[[#This Row],[Site ID]], 'INPUT Midwest &amp; Northeast Data'!$A$16:$S$300,15, FALSE), "")</f>
        <v/>
      </c>
      <c r="D112" s="66" t="str">
        <f>IF(ISBLANK('INPUT Midwest &amp; Northeast Data'!Q120), "", 'INPUT Midwest &amp; Northeast Data'!Q120)</f>
        <v/>
      </c>
    </row>
    <row r="113" spans="1:4" x14ac:dyDescent="0.3">
      <c r="A113" s="195" t="str">
        <f>IF(ISBLANK('INPUT Midwest &amp; Northeast Data'!A121), "", 'INPUT Midwest &amp; Northeast Data'!A121)</f>
        <v/>
      </c>
      <c r="B113" s="208" t="str">
        <f>IFERROR(IF(VLOOKUP(Table1[[#This Row],[Site ID]],'INPUT Midwest &amp; Northeast Data'!$A$16:$S$300,12, FALSE) = "", "", VLOOKUP(Table1[[#This Row],[Site ID]],'INPUT Midwest &amp; Northeast Data'!$A$16:$S$300,12, FALSE)), "")</f>
        <v/>
      </c>
      <c r="C113" s="196" t="str">
        <f>IFERROR(VLOOKUP(Table1[[#This Row],[Site ID]], 'INPUT Midwest &amp; Northeast Data'!$A$16:$S$300,15, FALSE), "")</f>
        <v/>
      </c>
      <c r="D113" s="66" t="str">
        <f>IF(ISBLANK('INPUT Midwest &amp; Northeast Data'!Q121), "", 'INPUT Midwest &amp; Northeast Data'!Q121)</f>
        <v/>
      </c>
    </row>
    <row r="114" spans="1:4" x14ac:dyDescent="0.3">
      <c r="A114" s="195" t="str">
        <f>IF(ISBLANK('INPUT Midwest &amp; Northeast Data'!A122), "", 'INPUT Midwest &amp; Northeast Data'!A122)</f>
        <v/>
      </c>
      <c r="B114" s="208" t="str">
        <f>IFERROR(IF(VLOOKUP(Table1[[#This Row],[Site ID]],'INPUT Midwest &amp; Northeast Data'!$A$16:$S$300,12, FALSE) = "", "", VLOOKUP(Table1[[#This Row],[Site ID]],'INPUT Midwest &amp; Northeast Data'!$A$16:$S$300,12, FALSE)), "")</f>
        <v/>
      </c>
      <c r="C114" s="196" t="str">
        <f>IFERROR(VLOOKUP(Table1[[#This Row],[Site ID]], 'INPUT Midwest &amp; Northeast Data'!$A$16:$S$300,15, FALSE), "")</f>
        <v/>
      </c>
      <c r="D114" s="66" t="str">
        <f>IF(ISBLANK('INPUT Midwest &amp; Northeast Data'!Q122), "", 'INPUT Midwest &amp; Northeast Data'!Q122)</f>
        <v/>
      </c>
    </row>
    <row r="115" spans="1:4" x14ac:dyDescent="0.3">
      <c r="A115" s="195" t="str">
        <f>IF(ISBLANK('INPUT Midwest &amp; Northeast Data'!A123), "", 'INPUT Midwest &amp; Northeast Data'!A123)</f>
        <v/>
      </c>
      <c r="B115" s="208" t="str">
        <f>IFERROR(IF(VLOOKUP(Table1[[#This Row],[Site ID]],'INPUT Midwest &amp; Northeast Data'!$A$16:$S$300,12, FALSE) = "", "", VLOOKUP(Table1[[#This Row],[Site ID]],'INPUT Midwest &amp; Northeast Data'!$A$16:$S$300,12, FALSE)), "")</f>
        <v/>
      </c>
      <c r="C115" s="196" t="str">
        <f>IFERROR(VLOOKUP(Table1[[#This Row],[Site ID]], 'INPUT Midwest &amp; Northeast Data'!$A$16:$S$300,15, FALSE), "")</f>
        <v/>
      </c>
      <c r="D115" s="66" t="str">
        <f>IF(ISBLANK('INPUT Midwest &amp; Northeast Data'!Q123), "", 'INPUT Midwest &amp; Northeast Data'!Q123)</f>
        <v/>
      </c>
    </row>
    <row r="116" spans="1:4" x14ac:dyDescent="0.3">
      <c r="A116" s="195" t="str">
        <f>IF(ISBLANK('INPUT Midwest &amp; Northeast Data'!A124), "", 'INPUT Midwest &amp; Northeast Data'!A124)</f>
        <v/>
      </c>
      <c r="B116" s="208" t="str">
        <f>IFERROR(IF(VLOOKUP(Table1[[#This Row],[Site ID]],'INPUT Midwest &amp; Northeast Data'!$A$16:$S$300,12, FALSE) = "", "", VLOOKUP(Table1[[#This Row],[Site ID]],'INPUT Midwest &amp; Northeast Data'!$A$16:$S$300,12, FALSE)), "")</f>
        <v/>
      </c>
      <c r="C116" s="196" t="str">
        <f>IFERROR(VLOOKUP(Table1[[#This Row],[Site ID]], 'INPUT Midwest &amp; Northeast Data'!$A$16:$S$300,15, FALSE), "")</f>
        <v/>
      </c>
      <c r="D116" s="66" t="str">
        <f>IF(ISBLANK('INPUT Midwest &amp; Northeast Data'!Q124), "", 'INPUT Midwest &amp; Northeast Data'!Q124)</f>
        <v/>
      </c>
    </row>
    <row r="117" spans="1:4" x14ac:dyDescent="0.3">
      <c r="A117" s="195" t="str">
        <f>IF(ISBLANK('INPUT Midwest &amp; Northeast Data'!A125), "", 'INPUT Midwest &amp; Northeast Data'!A125)</f>
        <v/>
      </c>
      <c r="B117" s="208" t="str">
        <f>IFERROR(IF(VLOOKUP(Table1[[#This Row],[Site ID]],'INPUT Midwest &amp; Northeast Data'!$A$16:$S$300,12, FALSE) = "", "", VLOOKUP(Table1[[#This Row],[Site ID]],'INPUT Midwest &amp; Northeast Data'!$A$16:$S$300,12, FALSE)), "")</f>
        <v/>
      </c>
      <c r="C117" s="196" t="str">
        <f>IFERROR(VLOOKUP(Table1[[#This Row],[Site ID]], 'INPUT Midwest &amp; Northeast Data'!$A$16:$S$300,15, FALSE), "")</f>
        <v/>
      </c>
      <c r="D117" s="66" t="str">
        <f>IF(ISBLANK('INPUT Midwest &amp; Northeast Data'!Q125), "", 'INPUT Midwest &amp; Northeast Data'!Q125)</f>
        <v/>
      </c>
    </row>
    <row r="118" spans="1:4" x14ac:dyDescent="0.3">
      <c r="A118" s="195" t="str">
        <f>IF(ISBLANK('INPUT Midwest &amp; Northeast Data'!A126), "", 'INPUT Midwest &amp; Northeast Data'!A126)</f>
        <v/>
      </c>
      <c r="B118" s="208" t="str">
        <f>IFERROR(IF(VLOOKUP(Table1[[#This Row],[Site ID]],'INPUT Midwest &amp; Northeast Data'!$A$16:$S$300,12, FALSE) = "", "", VLOOKUP(Table1[[#This Row],[Site ID]],'INPUT Midwest &amp; Northeast Data'!$A$16:$S$300,12, FALSE)), "")</f>
        <v/>
      </c>
      <c r="C118" s="196" t="str">
        <f>IFERROR(VLOOKUP(Table1[[#This Row],[Site ID]], 'INPUT Midwest &amp; Northeast Data'!$A$16:$S$300,15, FALSE), "")</f>
        <v/>
      </c>
      <c r="D118" s="66" t="str">
        <f>IF(ISBLANK('INPUT Midwest &amp; Northeast Data'!Q126), "", 'INPUT Midwest &amp; Northeast Data'!Q126)</f>
        <v/>
      </c>
    </row>
    <row r="119" spans="1:4" x14ac:dyDescent="0.3">
      <c r="A119" s="195" t="str">
        <f>IF(ISBLANK('INPUT Midwest &amp; Northeast Data'!A127), "", 'INPUT Midwest &amp; Northeast Data'!A127)</f>
        <v/>
      </c>
      <c r="B119" s="208" t="str">
        <f>IFERROR(IF(VLOOKUP(Table1[[#This Row],[Site ID]],'INPUT Midwest &amp; Northeast Data'!$A$16:$S$300,12, FALSE) = "", "", VLOOKUP(Table1[[#This Row],[Site ID]],'INPUT Midwest &amp; Northeast Data'!$A$16:$S$300,12, FALSE)), "")</f>
        <v/>
      </c>
      <c r="C119" s="196" t="str">
        <f>IFERROR(VLOOKUP(Table1[[#This Row],[Site ID]], 'INPUT Midwest &amp; Northeast Data'!$A$16:$S$300,15, FALSE), "")</f>
        <v/>
      </c>
      <c r="D119" s="66" t="str">
        <f>IF(ISBLANK('INPUT Midwest &amp; Northeast Data'!Q127), "", 'INPUT Midwest &amp; Northeast Data'!Q127)</f>
        <v/>
      </c>
    </row>
    <row r="120" spans="1:4" x14ac:dyDescent="0.3">
      <c r="A120" s="195" t="str">
        <f>IF(ISBLANK('INPUT Midwest &amp; Northeast Data'!A128), "", 'INPUT Midwest &amp; Northeast Data'!A128)</f>
        <v/>
      </c>
      <c r="B120" s="208" t="str">
        <f>IFERROR(IF(VLOOKUP(Table1[[#This Row],[Site ID]],'INPUT Midwest &amp; Northeast Data'!$A$16:$S$300,12, FALSE) = "", "", VLOOKUP(Table1[[#This Row],[Site ID]],'INPUT Midwest &amp; Northeast Data'!$A$16:$S$300,12, FALSE)), "")</f>
        <v/>
      </c>
      <c r="C120" s="196" t="str">
        <f>IFERROR(VLOOKUP(Table1[[#This Row],[Site ID]], 'INPUT Midwest &amp; Northeast Data'!$A$16:$S$300,15, FALSE), "")</f>
        <v/>
      </c>
      <c r="D120" s="66" t="str">
        <f>IF(ISBLANK('INPUT Midwest &amp; Northeast Data'!Q128), "", 'INPUT Midwest &amp; Northeast Data'!Q128)</f>
        <v/>
      </c>
    </row>
    <row r="121" spans="1:4" x14ac:dyDescent="0.3">
      <c r="A121" s="195" t="str">
        <f>IF(ISBLANK('INPUT Midwest &amp; Northeast Data'!A129), "", 'INPUT Midwest &amp; Northeast Data'!A129)</f>
        <v/>
      </c>
      <c r="B121" s="208" t="str">
        <f>IFERROR(IF(VLOOKUP(Table1[[#This Row],[Site ID]],'INPUT Midwest &amp; Northeast Data'!$A$16:$S$300,12, FALSE) = "", "", VLOOKUP(Table1[[#This Row],[Site ID]],'INPUT Midwest &amp; Northeast Data'!$A$16:$S$300,12, FALSE)), "")</f>
        <v/>
      </c>
      <c r="C121" s="196" t="str">
        <f>IFERROR(VLOOKUP(Table1[[#This Row],[Site ID]], 'INPUT Midwest &amp; Northeast Data'!$A$16:$S$300,15, FALSE), "")</f>
        <v/>
      </c>
      <c r="D121" s="66" t="str">
        <f>IF(ISBLANK('INPUT Midwest &amp; Northeast Data'!Q129), "", 'INPUT Midwest &amp; Northeast Data'!Q129)</f>
        <v/>
      </c>
    </row>
    <row r="122" spans="1:4" x14ac:dyDescent="0.3">
      <c r="A122" s="195" t="str">
        <f>IF(ISBLANK('INPUT Midwest &amp; Northeast Data'!A130), "", 'INPUT Midwest &amp; Northeast Data'!A130)</f>
        <v/>
      </c>
      <c r="B122" s="208" t="str">
        <f>IFERROR(IF(VLOOKUP(Table1[[#This Row],[Site ID]],'INPUT Midwest &amp; Northeast Data'!$A$16:$S$300,12, FALSE) = "", "", VLOOKUP(Table1[[#This Row],[Site ID]],'INPUT Midwest &amp; Northeast Data'!$A$16:$S$300,12, FALSE)), "")</f>
        <v/>
      </c>
      <c r="C122" s="196" t="str">
        <f>IFERROR(VLOOKUP(Table1[[#This Row],[Site ID]], 'INPUT Midwest &amp; Northeast Data'!$A$16:$S$300,15, FALSE), "")</f>
        <v/>
      </c>
      <c r="D122" s="66" t="str">
        <f>IF(ISBLANK('INPUT Midwest &amp; Northeast Data'!Q130), "", 'INPUT Midwest &amp; Northeast Data'!Q130)</f>
        <v/>
      </c>
    </row>
    <row r="123" spans="1:4" x14ac:dyDescent="0.3">
      <c r="A123" s="195" t="str">
        <f>IF(ISBLANK('INPUT Midwest &amp; Northeast Data'!A131), "", 'INPUT Midwest &amp; Northeast Data'!A131)</f>
        <v/>
      </c>
      <c r="B123" s="208" t="str">
        <f>IFERROR(IF(VLOOKUP(Table1[[#This Row],[Site ID]],'INPUT Midwest &amp; Northeast Data'!$A$16:$S$300,12, FALSE) = "", "", VLOOKUP(Table1[[#This Row],[Site ID]],'INPUT Midwest &amp; Northeast Data'!$A$16:$S$300,12, FALSE)), "")</f>
        <v/>
      </c>
      <c r="C123" s="196" t="str">
        <f>IFERROR(VLOOKUP(Table1[[#This Row],[Site ID]], 'INPUT Midwest &amp; Northeast Data'!$A$16:$S$300,15, FALSE), "")</f>
        <v/>
      </c>
      <c r="D123" s="66" t="str">
        <f>IF(ISBLANK('INPUT Midwest &amp; Northeast Data'!Q131), "", 'INPUT Midwest &amp; Northeast Data'!Q131)</f>
        <v/>
      </c>
    </row>
    <row r="124" spans="1:4" x14ac:dyDescent="0.3">
      <c r="A124" s="195" t="str">
        <f>IF(ISBLANK('INPUT Midwest &amp; Northeast Data'!A132), "", 'INPUT Midwest &amp; Northeast Data'!A132)</f>
        <v/>
      </c>
      <c r="B124" s="208" t="str">
        <f>IFERROR(IF(VLOOKUP(Table1[[#This Row],[Site ID]],'INPUT Midwest &amp; Northeast Data'!$A$16:$S$300,12, FALSE) = "", "", VLOOKUP(Table1[[#This Row],[Site ID]],'INPUT Midwest &amp; Northeast Data'!$A$16:$S$300,12, FALSE)), "")</f>
        <v/>
      </c>
      <c r="C124" s="196" t="str">
        <f>IFERROR(VLOOKUP(Table1[[#This Row],[Site ID]], 'INPUT Midwest &amp; Northeast Data'!$A$16:$S$300,15, FALSE), "")</f>
        <v/>
      </c>
      <c r="D124" s="66" t="str">
        <f>IF(ISBLANK('INPUT Midwest &amp; Northeast Data'!Q132), "", 'INPUT Midwest &amp; Northeast Data'!Q132)</f>
        <v/>
      </c>
    </row>
    <row r="125" spans="1:4" x14ac:dyDescent="0.3">
      <c r="A125" s="195" t="str">
        <f>IF(ISBLANK('INPUT Midwest &amp; Northeast Data'!A133), "", 'INPUT Midwest &amp; Northeast Data'!A133)</f>
        <v/>
      </c>
      <c r="B125" s="208" t="str">
        <f>IFERROR(IF(VLOOKUP(Table1[[#This Row],[Site ID]],'INPUT Midwest &amp; Northeast Data'!$A$16:$S$300,12, FALSE) = "", "", VLOOKUP(Table1[[#This Row],[Site ID]],'INPUT Midwest &amp; Northeast Data'!$A$16:$S$300,12, FALSE)), "")</f>
        <v/>
      </c>
      <c r="C125" s="196" t="str">
        <f>IFERROR(VLOOKUP(Table1[[#This Row],[Site ID]], 'INPUT Midwest &amp; Northeast Data'!$A$16:$S$300,15, FALSE), "")</f>
        <v/>
      </c>
      <c r="D125" s="66" t="str">
        <f>IF(ISBLANK('INPUT Midwest &amp; Northeast Data'!Q133), "", 'INPUT Midwest &amp; Northeast Data'!Q133)</f>
        <v/>
      </c>
    </row>
    <row r="126" spans="1:4" x14ac:dyDescent="0.3">
      <c r="A126" s="195" t="str">
        <f>IF(ISBLANK('INPUT Midwest &amp; Northeast Data'!A134), "", 'INPUT Midwest &amp; Northeast Data'!A134)</f>
        <v/>
      </c>
      <c r="B126" s="208" t="str">
        <f>IFERROR(IF(VLOOKUP(Table1[[#This Row],[Site ID]],'INPUT Midwest &amp; Northeast Data'!$A$16:$S$300,12, FALSE) = "", "", VLOOKUP(Table1[[#This Row],[Site ID]],'INPUT Midwest &amp; Northeast Data'!$A$16:$S$300,12, FALSE)), "")</f>
        <v/>
      </c>
      <c r="C126" s="196" t="str">
        <f>IFERROR(VLOOKUP(Table1[[#This Row],[Site ID]], 'INPUT Midwest &amp; Northeast Data'!$A$16:$S$300,15, FALSE), "")</f>
        <v/>
      </c>
      <c r="D126" s="66" t="str">
        <f>IF(ISBLANK('INPUT Midwest &amp; Northeast Data'!Q134), "", 'INPUT Midwest &amp; Northeast Data'!Q134)</f>
        <v/>
      </c>
    </row>
    <row r="127" spans="1:4" x14ac:dyDescent="0.3">
      <c r="A127" s="195" t="str">
        <f>IF(ISBLANK('INPUT Midwest &amp; Northeast Data'!A135), "", 'INPUT Midwest &amp; Northeast Data'!A135)</f>
        <v/>
      </c>
      <c r="B127" s="208" t="str">
        <f>IFERROR(IF(VLOOKUP(Table1[[#This Row],[Site ID]],'INPUT Midwest &amp; Northeast Data'!$A$16:$S$300,12, FALSE) = "", "", VLOOKUP(Table1[[#This Row],[Site ID]],'INPUT Midwest &amp; Northeast Data'!$A$16:$S$300,12, FALSE)), "")</f>
        <v/>
      </c>
      <c r="C127" s="196" t="str">
        <f>IFERROR(VLOOKUP(Table1[[#This Row],[Site ID]], 'INPUT Midwest &amp; Northeast Data'!$A$16:$S$300,15, FALSE), "")</f>
        <v/>
      </c>
      <c r="D127" s="66" t="str">
        <f>IF(ISBLANK('INPUT Midwest &amp; Northeast Data'!Q135), "", 'INPUT Midwest &amp; Northeast Data'!Q135)</f>
        <v/>
      </c>
    </row>
    <row r="128" spans="1:4" x14ac:dyDescent="0.3">
      <c r="A128" s="195" t="str">
        <f>IF(ISBLANK('INPUT Midwest &amp; Northeast Data'!A136), "", 'INPUT Midwest &amp; Northeast Data'!A136)</f>
        <v/>
      </c>
      <c r="B128" s="208" t="str">
        <f>IFERROR(IF(VLOOKUP(Table1[[#This Row],[Site ID]],'INPUT Midwest &amp; Northeast Data'!$A$16:$S$300,12, FALSE) = "", "", VLOOKUP(Table1[[#This Row],[Site ID]],'INPUT Midwest &amp; Northeast Data'!$A$16:$S$300,12, FALSE)), "")</f>
        <v/>
      </c>
      <c r="C128" s="196" t="str">
        <f>IFERROR(VLOOKUP(Table1[[#This Row],[Site ID]], 'INPUT Midwest &amp; Northeast Data'!$A$16:$S$300,15, FALSE), "")</f>
        <v/>
      </c>
      <c r="D128" s="66" t="str">
        <f>IF(ISBLANK('INPUT Midwest &amp; Northeast Data'!Q136), "", 'INPUT Midwest &amp; Northeast Data'!Q136)</f>
        <v/>
      </c>
    </row>
    <row r="129" spans="1:4" x14ac:dyDescent="0.3">
      <c r="A129" s="195" t="str">
        <f>IF(ISBLANK('INPUT Midwest &amp; Northeast Data'!A137), "", 'INPUT Midwest &amp; Northeast Data'!A137)</f>
        <v/>
      </c>
      <c r="B129" s="208" t="str">
        <f>IFERROR(IF(VLOOKUP(Table1[[#This Row],[Site ID]],'INPUT Midwest &amp; Northeast Data'!$A$16:$S$300,12, FALSE) = "", "", VLOOKUP(Table1[[#This Row],[Site ID]],'INPUT Midwest &amp; Northeast Data'!$A$16:$S$300,12, FALSE)), "")</f>
        <v/>
      </c>
      <c r="C129" s="196" t="str">
        <f>IFERROR(VLOOKUP(Table1[[#This Row],[Site ID]], 'INPUT Midwest &amp; Northeast Data'!$A$16:$S$300,15, FALSE), "")</f>
        <v/>
      </c>
      <c r="D129" s="66" t="str">
        <f>IF(ISBLANK('INPUT Midwest &amp; Northeast Data'!Q137), "", 'INPUT Midwest &amp; Northeast Data'!Q137)</f>
        <v/>
      </c>
    </row>
    <row r="130" spans="1:4" x14ac:dyDescent="0.3">
      <c r="A130" s="195" t="str">
        <f>IF(ISBLANK('INPUT Midwest &amp; Northeast Data'!A138), "", 'INPUT Midwest &amp; Northeast Data'!A138)</f>
        <v/>
      </c>
      <c r="B130" s="208" t="str">
        <f>IFERROR(IF(VLOOKUP(Table1[[#This Row],[Site ID]],'INPUT Midwest &amp; Northeast Data'!$A$16:$S$300,12, FALSE) = "", "", VLOOKUP(Table1[[#This Row],[Site ID]],'INPUT Midwest &amp; Northeast Data'!$A$16:$S$300,12, FALSE)), "")</f>
        <v/>
      </c>
      <c r="C130" s="196" t="str">
        <f>IFERROR(VLOOKUP(Table1[[#This Row],[Site ID]], 'INPUT Midwest &amp; Northeast Data'!$A$16:$S$300,15, FALSE), "")</f>
        <v/>
      </c>
      <c r="D130" s="66" t="str">
        <f>IF(ISBLANK('INPUT Midwest &amp; Northeast Data'!Q138), "", 'INPUT Midwest &amp; Northeast Data'!Q138)</f>
        <v/>
      </c>
    </row>
    <row r="131" spans="1:4" x14ac:dyDescent="0.3">
      <c r="A131" s="195" t="str">
        <f>IF(ISBLANK('INPUT Midwest &amp; Northeast Data'!A139), "", 'INPUT Midwest &amp; Northeast Data'!A139)</f>
        <v/>
      </c>
      <c r="B131" s="208" t="str">
        <f>IFERROR(IF(VLOOKUP(Table1[[#This Row],[Site ID]],'INPUT Midwest &amp; Northeast Data'!$A$16:$S$300,12, FALSE) = "", "", VLOOKUP(Table1[[#This Row],[Site ID]],'INPUT Midwest &amp; Northeast Data'!$A$16:$S$300,12, FALSE)), "")</f>
        <v/>
      </c>
      <c r="C131" s="196" t="str">
        <f>IFERROR(VLOOKUP(Table1[[#This Row],[Site ID]], 'INPUT Midwest &amp; Northeast Data'!$A$16:$S$300,15, FALSE), "")</f>
        <v/>
      </c>
      <c r="D131" s="66" t="str">
        <f>IF(ISBLANK('INPUT Midwest &amp; Northeast Data'!Q139), "", 'INPUT Midwest &amp; Northeast Data'!Q139)</f>
        <v/>
      </c>
    </row>
    <row r="132" spans="1:4" x14ac:dyDescent="0.3">
      <c r="A132" s="195" t="str">
        <f>IF(ISBLANK('INPUT Midwest &amp; Northeast Data'!A140), "", 'INPUT Midwest &amp; Northeast Data'!A140)</f>
        <v/>
      </c>
      <c r="B132" s="208" t="str">
        <f>IFERROR(IF(VLOOKUP(Table1[[#This Row],[Site ID]],'INPUT Midwest &amp; Northeast Data'!$A$16:$S$300,12, FALSE) = "", "", VLOOKUP(Table1[[#This Row],[Site ID]],'INPUT Midwest &amp; Northeast Data'!$A$16:$S$300,12, FALSE)), "")</f>
        <v/>
      </c>
      <c r="C132" s="196" t="str">
        <f>IFERROR(VLOOKUP(Table1[[#This Row],[Site ID]], 'INPUT Midwest &amp; Northeast Data'!$A$16:$S$300,15, FALSE), "")</f>
        <v/>
      </c>
      <c r="D132" s="66" t="str">
        <f>IF(ISBLANK('INPUT Midwest &amp; Northeast Data'!Q140), "", 'INPUT Midwest &amp; Northeast Data'!Q140)</f>
        <v/>
      </c>
    </row>
    <row r="133" spans="1:4" x14ac:dyDescent="0.3">
      <c r="A133" s="195" t="str">
        <f>IF(ISBLANK('INPUT Midwest &amp; Northeast Data'!A141), "", 'INPUT Midwest &amp; Northeast Data'!A141)</f>
        <v/>
      </c>
      <c r="B133" s="208" t="str">
        <f>IFERROR(IF(VLOOKUP(Table1[[#This Row],[Site ID]],'INPUT Midwest &amp; Northeast Data'!$A$16:$S$300,12, FALSE) = "", "", VLOOKUP(Table1[[#This Row],[Site ID]],'INPUT Midwest &amp; Northeast Data'!$A$16:$S$300,12, FALSE)), "")</f>
        <v/>
      </c>
      <c r="C133" s="196" t="str">
        <f>IFERROR(VLOOKUP(Table1[[#This Row],[Site ID]], 'INPUT Midwest &amp; Northeast Data'!$A$16:$S$300,15, FALSE), "")</f>
        <v/>
      </c>
      <c r="D133" s="66" t="str">
        <f>IF(ISBLANK('INPUT Midwest &amp; Northeast Data'!Q141), "", 'INPUT Midwest &amp; Northeast Data'!Q141)</f>
        <v/>
      </c>
    </row>
    <row r="134" spans="1:4" x14ac:dyDescent="0.3">
      <c r="A134" s="195" t="str">
        <f>IF(ISBLANK('INPUT Midwest &amp; Northeast Data'!A142), "", 'INPUT Midwest &amp; Northeast Data'!A142)</f>
        <v/>
      </c>
      <c r="B134" s="208" t="str">
        <f>IFERROR(IF(VLOOKUP(Table1[[#This Row],[Site ID]],'INPUT Midwest &amp; Northeast Data'!$A$16:$S$300,12, FALSE) = "", "", VLOOKUP(Table1[[#This Row],[Site ID]],'INPUT Midwest &amp; Northeast Data'!$A$16:$S$300,12, FALSE)), "")</f>
        <v/>
      </c>
      <c r="C134" s="196" t="str">
        <f>IFERROR(VLOOKUP(Table1[[#This Row],[Site ID]], 'INPUT Midwest &amp; Northeast Data'!$A$16:$S$300,15, FALSE), "")</f>
        <v/>
      </c>
      <c r="D134" s="66" t="str">
        <f>IF(ISBLANK('INPUT Midwest &amp; Northeast Data'!Q142), "", 'INPUT Midwest &amp; Northeast Data'!Q142)</f>
        <v/>
      </c>
    </row>
    <row r="135" spans="1:4" x14ac:dyDescent="0.3">
      <c r="A135" s="195" t="str">
        <f>IF(ISBLANK('INPUT Midwest &amp; Northeast Data'!A143), "", 'INPUT Midwest &amp; Northeast Data'!A143)</f>
        <v/>
      </c>
      <c r="B135" s="208" t="str">
        <f>IFERROR(IF(VLOOKUP(Table1[[#This Row],[Site ID]],'INPUT Midwest &amp; Northeast Data'!$A$16:$S$300,12, FALSE) = "", "", VLOOKUP(Table1[[#This Row],[Site ID]],'INPUT Midwest &amp; Northeast Data'!$A$16:$S$300,12, FALSE)), "")</f>
        <v/>
      </c>
      <c r="C135" s="196" t="str">
        <f>IFERROR(VLOOKUP(Table1[[#This Row],[Site ID]], 'INPUT Midwest &amp; Northeast Data'!$A$16:$S$300,15, FALSE), "")</f>
        <v/>
      </c>
      <c r="D135" s="66" t="str">
        <f>IF(ISBLANK('INPUT Midwest &amp; Northeast Data'!Q143), "", 'INPUT Midwest &amp; Northeast Data'!Q143)</f>
        <v/>
      </c>
    </row>
    <row r="136" spans="1:4" x14ac:dyDescent="0.3">
      <c r="A136" s="195" t="str">
        <f>IF(ISBLANK('INPUT Midwest &amp; Northeast Data'!A144), "", 'INPUT Midwest &amp; Northeast Data'!A144)</f>
        <v/>
      </c>
      <c r="B136" s="208" t="str">
        <f>IFERROR(IF(VLOOKUP(Table1[[#This Row],[Site ID]],'INPUT Midwest &amp; Northeast Data'!$A$16:$S$300,12, FALSE) = "", "", VLOOKUP(Table1[[#This Row],[Site ID]],'INPUT Midwest &amp; Northeast Data'!$A$16:$S$300,12, FALSE)), "")</f>
        <v/>
      </c>
      <c r="C136" s="196" t="str">
        <f>IFERROR(VLOOKUP(Table1[[#This Row],[Site ID]], 'INPUT Midwest &amp; Northeast Data'!$A$16:$S$300,15, FALSE), "")</f>
        <v/>
      </c>
      <c r="D136" s="66" t="str">
        <f>IF(ISBLANK('INPUT Midwest &amp; Northeast Data'!Q144), "", 'INPUT Midwest &amp; Northeast Data'!Q144)</f>
        <v/>
      </c>
    </row>
    <row r="137" spans="1:4" x14ac:dyDescent="0.3">
      <c r="A137" s="195" t="str">
        <f>IF(ISBLANK('INPUT Midwest &amp; Northeast Data'!A145), "", 'INPUT Midwest &amp; Northeast Data'!A145)</f>
        <v/>
      </c>
      <c r="B137" s="208" t="str">
        <f>IFERROR(IF(VLOOKUP(Table1[[#This Row],[Site ID]],'INPUT Midwest &amp; Northeast Data'!$A$16:$S$300,12, FALSE) = "", "", VLOOKUP(Table1[[#This Row],[Site ID]],'INPUT Midwest &amp; Northeast Data'!$A$16:$S$300,12, FALSE)), "")</f>
        <v/>
      </c>
      <c r="C137" s="196" t="str">
        <f>IFERROR(VLOOKUP(Table1[[#This Row],[Site ID]], 'INPUT Midwest &amp; Northeast Data'!$A$16:$S$300,15, FALSE), "")</f>
        <v/>
      </c>
      <c r="D137" s="66" t="str">
        <f>IF(ISBLANK('INPUT Midwest &amp; Northeast Data'!Q145), "", 'INPUT Midwest &amp; Northeast Data'!Q145)</f>
        <v/>
      </c>
    </row>
    <row r="138" spans="1:4" x14ac:dyDescent="0.3">
      <c r="A138" s="195" t="str">
        <f>IF(ISBLANK('INPUT Midwest &amp; Northeast Data'!A146), "", 'INPUT Midwest &amp; Northeast Data'!A146)</f>
        <v/>
      </c>
      <c r="B138" s="208" t="str">
        <f>IFERROR(IF(VLOOKUP(Table1[[#This Row],[Site ID]],'INPUT Midwest &amp; Northeast Data'!$A$16:$S$300,12, FALSE) = "", "", VLOOKUP(Table1[[#This Row],[Site ID]],'INPUT Midwest &amp; Northeast Data'!$A$16:$S$300,12, FALSE)), "")</f>
        <v/>
      </c>
      <c r="C138" s="196" t="str">
        <f>IFERROR(VLOOKUP(Table1[[#This Row],[Site ID]], 'INPUT Midwest &amp; Northeast Data'!$A$16:$S$300,15, FALSE), "")</f>
        <v/>
      </c>
      <c r="D138" s="66" t="str">
        <f>IF(ISBLANK('INPUT Midwest &amp; Northeast Data'!Q146), "", 'INPUT Midwest &amp; Northeast Data'!Q146)</f>
        <v/>
      </c>
    </row>
    <row r="139" spans="1:4" x14ac:dyDescent="0.3">
      <c r="A139" s="195" t="str">
        <f>IF(ISBLANK('INPUT Midwest &amp; Northeast Data'!A147), "", 'INPUT Midwest &amp; Northeast Data'!A147)</f>
        <v/>
      </c>
      <c r="B139" s="208" t="str">
        <f>IFERROR(IF(VLOOKUP(Table1[[#This Row],[Site ID]],'INPUT Midwest &amp; Northeast Data'!$A$16:$S$300,12, FALSE) = "", "", VLOOKUP(Table1[[#This Row],[Site ID]],'INPUT Midwest &amp; Northeast Data'!$A$16:$S$300,12, FALSE)), "")</f>
        <v/>
      </c>
      <c r="C139" s="196" t="str">
        <f>IFERROR(VLOOKUP(Table1[[#This Row],[Site ID]], 'INPUT Midwest &amp; Northeast Data'!$A$16:$S$300,15, FALSE), "")</f>
        <v/>
      </c>
      <c r="D139" s="66" t="str">
        <f>IF(ISBLANK('INPUT Midwest &amp; Northeast Data'!Q147), "", 'INPUT Midwest &amp; Northeast Data'!Q147)</f>
        <v/>
      </c>
    </row>
    <row r="140" spans="1:4" x14ac:dyDescent="0.3">
      <c r="A140" s="195" t="str">
        <f>IF(ISBLANK('INPUT Midwest &amp; Northeast Data'!A148), "", 'INPUT Midwest &amp; Northeast Data'!A148)</f>
        <v/>
      </c>
      <c r="B140" s="208" t="str">
        <f>IFERROR(IF(VLOOKUP(Table1[[#This Row],[Site ID]],'INPUT Midwest &amp; Northeast Data'!$A$16:$S$300,12, FALSE) = "", "", VLOOKUP(Table1[[#This Row],[Site ID]],'INPUT Midwest &amp; Northeast Data'!$A$16:$S$300,12, FALSE)), "")</f>
        <v/>
      </c>
      <c r="C140" s="196" t="str">
        <f>IFERROR(VLOOKUP(Table1[[#This Row],[Site ID]], 'INPUT Midwest &amp; Northeast Data'!$A$16:$S$300,15, FALSE), "")</f>
        <v/>
      </c>
      <c r="D140" s="66" t="str">
        <f>IF(ISBLANK('INPUT Midwest &amp; Northeast Data'!Q148), "", 'INPUT Midwest &amp; Northeast Data'!Q148)</f>
        <v/>
      </c>
    </row>
    <row r="141" spans="1:4" x14ac:dyDescent="0.3">
      <c r="A141" s="195" t="str">
        <f>IF(ISBLANK('INPUT Midwest &amp; Northeast Data'!A149), "", 'INPUT Midwest &amp; Northeast Data'!A149)</f>
        <v/>
      </c>
      <c r="B141" s="208" t="str">
        <f>IFERROR(IF(VLOOKUP(Table1[[#This Row],[Site ID]],'INPUT Midwest &amp; Northeast Data'!$A$16:$S$300,12, FALSE) = "", "", VLOOKUP(Table1[[#This Row],[Site ID]],'INPUT Midwest &amp; Northeast Data'!$A$16:$S$300,12, FALSE)), "")</f>
        <v/>
      </c>
      <c r="C141" s="196" t="str">
        <f>IFERROR(VLOOKUP(Table1[[#This Row],[Site ID]], 'INPUT Midwest &amp; Northeast Data'!$A$16:$S$300,15, FALSE), "")</f>
        <v/>
      </c>
      <c r="D141" s="66" t="str">
        <f>IF(ISBLANK('INPUT Midwest &amp; Northeast Data'!Q149), "", 'INPUT Midwest &amp; Northeast Data'!Q149)</f>
        <v/>
      </c>
    </row>
    <row r="142" spans="1:4" x14ac:dyDescent="0.3">
      <c r="A142" s="195" t="str">
        <f>IF(ISBLANK('INPUT Midwest &amp; Northeast Data'!A150), "", 'INPUT Midwest &amp; Northeast Data'!A150)</f>
        <v/>
      </c>
      <c r="B142" s="208" t="str">
        <f>IFERROR(IF(VLOOKUP(Table1[[#This Row],[Site ID]],'INPUT Midwest &amp; Northeast Data'!$A$16:$S$300,12, FALSE) = "", "", VLOOKUP(Table1[[#This Row],[Site ID]],'INPUT Midwest &amp; Northeast Data'!$A$16:$S$300,12, FALSE)), "")</f>
        <v/>
      </c>
      <c r="C142" s="196" t="str">
        <f>IFERROR(VLOOKUP(Table1[[#This Row],[Site ID]], 'INPUT Midwest &amp; Northeast Data'!$A$16:$S$300,15, FALSE), "")</f>
        <v/>
      </c>
      <c r="D142" s="66" t="str">
        <f>IF(ISBLANK('INPUT Midwest &amp; Northeast Data'!Q150), "", 'INPUT Midwest &amp; Northeast Data'!Q150)</f>
        <v/>
      </c>
    </row>
    <row r="143" spans="1:4" x14ac:dyDescent="0.3">
      <c r="A143" s="195" t="str">
        <f>IF(ISBLANK('INPUT Midwest &amp; Northeast Data'!A151), "", 'INPUT Midwest &amp; Northeast Data'!A151)</f>
        <v/>
      </c>
      <c r="B143" s="208" t="str">
        <f>IFERROR(IF(VLOOKUP(Table1[[#This Row],[Site ID]],'INPUT Midwest &amp; Northeast Data'!$A$16:$S$300,12, FALSE) = "", "", VLOOKUP(Table1[[#This Row],[Site ID]],'INPUT Midwest &amp; Northeast Data'!$A$16:$S$300,12, FALSE)), "")</f>
        <v/>
      </c>
      <c r="C143" s="196" t="str">
        <f>IFERROR(VLOOKUP(Table1[[#This Row],[Site ID]], 'INPUT Midwest &amp; Northeast Data'!$A$16:$S$300,15, FALSE), "")</f>
        <v/>
      </c>
      <c r="D143" s="66" t="str">
        <f>IF(ISBLANK('INPUT Midwest &amp; Northeast Data'!Q151), "", 'INPUT Midwest &amp; Northeast Data'!Q151)</f>
        <v/>
      </c>
    </row>
    <row r="144" spans="1:4" x14ac:dyDescent="0.3">
      <c r="A144" s="195" t="str">
        <f>IF(ISBLANK('INPUT Midwest &amp; Northeast Data'!A152), "", 'INPUT Midwest &amp; Northeast Data'!A152)</f>
        <v/>
      </c>
      <c r="B144" s="208" t="str">
        <f>IFERROR(IF(VLOOKUP(Table1[[#This Row],[Site ID]],'INPUT Midwest &amp; Northeast Data'!$A$16:$S$300,12, FALSE) = "", "", VLOOKUP(Table1[[#This Row],[Site ID]],'INPUT Midwest &amp; Northeast Data'!$A$16:$S$300,12, FALSE)), "")</f>
        <v/>
      </c>
      <c r="C144" s="196" t="str">
        <f>IFERROR(VLOOKUP(Table1[[#This Row],[Site ID]], 'INPUT Midwest &amp; Northeast Data'!$A$16:$S$300,15, FALSE), "")</f>
        <v/>
      </c>
      <c r="D144" s="66" t="str">
        <f>IF(ISBLANK('INPUT Midwest &amp; Northeast Data'!Q152), "", 'INPUT Midwest &amp; Northeast Data'!Q152)</f>
        <v/>
      </c>
    </row>
    <row r="145" spans="1:4" x14ac:dyDescent="0.3">
      <c r="A145" s="195" t="str">
        <f>IF(ISBLANK('INPUT Midwest &amp; Northeast Data'!A153), "", 'INPUT Midwest &amp; Northeast Data'!A153)</f>
        <v/>
      </c>
      <c r="B145" s="208" t="str">
        <f>IFERROR(IF(VLOOKUP(Table1[[#This Row],[Site ID]],'INPUT Midwest &amp; Northeast Data'!$A$16:$S$300,12, FALSE) = "", "", VLOOKUP(Table1[[#This Row],[Site ID]],'INPUT Midwest &amp; Northeast Data'!$A$16:$S$300,12, FALSE)), "")</f>
        <v/>
      </c>
      <c r="C145" s="196" t="str">
        <f>IFERROR(VLOOKUP(Table1[[#This Row],[Site ID]], 'INPUT Midwest &amp; Northeast Data'!$A$16:$S$300,15, FALSE), "")</f>
        <v/>
      </c>
      <c r="D145" s="66" t="str">
        <f>IF(ISBLANK('INPUT Midwest &amp; Northeast Data'!Q153), "", 'INPUT Midwest &amp; Northeast Data'!Q153)</f>
        <v/>
      </c>
    </row>
    <row r="146" spans="1:4" x14ac:dyDescent="0.3">
      <c r="A146" s="195" t="str">
        <f>IF(ISBLANK('INPUT Midwest &amp; Northeast Data'!A154), "", 'INPUT Midwest &amp; Northeast Data'!A154)</f>
        <v/>
      </c>
      <c r="B146" s="208" t="str">
        <f>IFERROR(IF(VLOOKUP(Table1[[#This Row],[Site ID]],'INPUT Midwest &amp; Northeast Data'!$A$16:$S$300,12, FALSE) = "", "", VLOOKUP(Table1[[#This Row],[Site ID]],'INPUT Midwest &amp; Northeast Data'!$A$16:$S$300,12, FALSE)), "")</f>
        <v/>
      </c>
      <c r="C146" s="196" t="str">
        <f>IFERROR(VLOOKUP(Table1[[#This Row],[Site ID]], 'INPUT Midwest &amp; Northeast Data'!$A$16:$S$300,15, FALSE), "")</f>
        <v/>
      </c>
      <c r="D146" s="66" t="str">
        <f>IF(ISBLANK('INPUT Midwest &amp; Northeast Data'!Q154), "", 'INPUT Midwest &amp; Northeast Data'!Q154)</f>
        <v/>
      </c>
    </row>
    <row r="147" spans="1:4" x14ac:dyDescent="0.3">
      <c r="A147" s="195" t="str">
        <f>IF(ISBLANK('INPUT Midwest &amp; Northeast Data'!A155), "", 'INPUT Midwest &amp; Northeast Data'!A155)</f>
        <v/>
      </c>
      <c r="B147" s="208" t="str">
        <f>IFERROR(IF(VLOOKUP(Table1[[#This Row],[Site ID]],'INPUT Midwest &amp; Northeast Data'!$A$16:$S$300,12, FALSE) = "", "", VLOOKUP(Table1[[#This Row],[Site ID]],'INPUT Midwest &amp; Northeast Data'!$A$16:$S$300,12, FALSE)), "")</f>
        <v/>
      </c>
      <c r="C147" s="196" t="str">
        <f>IFERROR(VLOOKUP(Table1[[#This Row],[Site ID]], 'INPUT Midwest &amp; Northeast Data'!$A$16:$S$300,15, FALSE), "")</f>
        <v/>
      </c>
      <c r="D147" s="66" t="str">
        <f>IF(ISBLANK('INPUT Midwest &amp; Northeast Data'!Q155), "", 'INPUT Midwest &amp; Northeast Data'!Q155)</f>
        <v/>
      </c>
    </row>
    <row r="148" spans="1:4" x14ac:dyDescent="0.3">
      <c r="A148" s="195" t="str">
        <f>IF(ISBLANK('INPUT Midwest &amp; Northeast Data'!A156), "", 'INPUT Midwest &amp; Northeast Data'!A156)</f>
        <v/>
      </c>
      <c r="B148" s="208" t="str">
        <f>IFERROR(IF(VLOOKUP(Table1[[#This Row],[Site ID]],'INPUT Midwest &amp; Northeast Data'!$A$16:$S$300,12, FALSE) = "", "", VLOOKUP(Table1[[#This Row],[Site ID]],'INPUT Midwest &amp; Northeast Data'!$A$16:$S$300,12, FALSE)), "")</f>
        <v/>
      </c>
      <c r="C148" s="196" t="str">
        <f>IFERROR(VLOOKUP(Table1[[#This Row],[Site ID]], 'INPUT Midwest &amp; Northeast Data'!$A$16:$S$300,15, FALSE), "")</f>
        <v/>
      </c>
      <c r="D148" s="66" t="str">
        <f>IF(ISBLANK('INPUT Midwest &amp; Northeast Data'!Q156), "", 'INPUT Midwest &amp; Northeast Data'!Q156)</f>
        <v/>
      </c>
    </row>
    <row r="149" spans="1:4" x14ac:dyDescent="0.3">
      <c r="A149" s="195" t="str">
        <f>IF(ISBLANK('INPUT Midwest &amp; Northeast Data'!A157), "", 'INPUT Midwest &amp; Northeast Data'!A157)</f>
        <v/>
      </c>
      <c r="B149" s="208" t="str">
        <f>IFERROR(IF(VLOOKUP(Table1[[#This Row],[Site ID]],'INPUT Midwest &amp; Northeast Data'!$A$16:$S$300,12, FALSE) = "", "", VLOOKUP(Table1[[#This Row],[Site ID]],'INPUT Midwest &amp; Northeast Data'!$A$16:$S$300,12, FALSE)), "")</f>
        <v/>
      </c>
      <c r="C149" s="196" t="str">
        <f>IFERROR(VLOOKUP(Table1[[#This Row],[Site ID]], 'INPUT Midwest &amp; Northeast Data'!$A$16:$S$300,15, FALSE), "")</f>
        <v/>
      </c>
      <c r="D149" s="66" t="str">
        <f>IF(ISBLANK('INPUT Midwest &amp; Northeast Data'!Q157), "", 'INPUT Midwest &amp; Northeast Data'!Q157)</f>
        <v/>
      </c>
    </row>
    <row r="150" spans="1:4" x14ac:dyDescent="0.3">
      <c r="A150" s="195" t="str">
        <f>IF(ISBLANK('INPUT Midwest &amp; Northeast Data'!A158), "", 'INPUT Midwest &amp; Northeast Data'!A158)</f>
        <v/>
      </c>
      <c r="B150" s="208" t="str">
        <f>IFERROR(IF(VLOOKUP(Table1[[#This Row],[Site ID]],'INPUT Midwest &amp; Northeast Data'!$A$16:$S$300,12, FALSE) = "", "", VLOOKUP(Table1[[#This Row],[Site ID]],'INPUT Midwest &amp; Northeast Data'!$A$16:$S$300,12, FALSE)), "")</f>
        <v/>
      </c>
      <c r="C150" s="196" t="str">
        <f>IFERROR(VLOOKUP(Table1[[#This Row],[Site ID]], 'INPUT Midwest &amp; Northeast Data'!$A$16:$S$300,15, FALSE), "")</f>
        <v/>
      </c>
      <c r="D150" s="66" t="str">
        <f>IF(ISBLANK('INPUT Midwest &amp; Northeast Data'!Q158), "", 'INPUT Midwest &amp; Northeast Data'!Q158)</f>
        <v/>
      </c>
    </row>
    <row r="151" spans="1:4" x14ac:dyDescent="0.3">
      <c r="A151" s="195" t="str">
        <f>IF(ISBLANK('INPUT Midwest &amp; Northeast Data'!A159), "", 'INPUT Midwest &amp; Northeast Data'!A159)</f>
        <v/>
      </c>
      <c r="B151" s="208" t="str">
        <f>IFERROR(IF(VLOOKUP(Table1[[#This Row],[Site ID]],'INPUT Midwest &amp; Northeast Data'!$A$16:$S$300,12, FALSE) = "", "", VLOOKUP(Table1[[#This Row],[Site ID]],'INPUT Midwest &amp; Northeast Data'!$A$16:$S$300,12, FALSE)), "")</f>
        <v/>
      </c>
      <c r="C151" s="196" t="str">
        <f>IFERROR(VLOOKUP(Table1[[#This Row],[Site ID]], 'INPUT Midwest &amp; Northeast Data'!$A$16:$S$300,15, FALSE), "")</f>
        <v/>
      </c>
      <c r="D151" s="66" t="str">
        <f>IF(ISBLANK('INPUT Midwest &amp; Northeast Data'!Q159), "", 'INPUT Midwest &amp; Northeast Data'!Q159)</f>
        <v/>
      </c>
    </row>
    <row r="152" spans="1:4" x14ac:dyDescent="0.3">
      <c r="A152" s="195" t="str">
        <f>IF(ISBLANK('INPUT Midwest &amp; Northeast Data'!A160), "", 'INPUT Midwest &amp; Northeast Data'!A160)</f>
        <v/>
      </c>
      <c r="B152" s="208" t="str">
        <f>IFERROR(IF(VLOOKUP(Table1[[#This Row],[Site ID]],'INPUT Midwest &amp; Northeast Data'!$A$16:$S$300,12, FALSE) = "", "", VLOOKUP(Table1[[#This Row],[Site ID]],'INPUT Midwest &amp; Northeast Data'!$A$16:$S$300,12, FALSE)), "")</f>
        <v/>
      </c>
      <c r="C152" s="196" t="str">
        <f>IFERROR(VLOOKUP(Table1[[#This Row],[Site ID]], 'INPUT Midwest &amp; Northeast Data'!$A$16:$S$300,15, FALSE), "")</f>
        <v/>
      </c>
      <c r="D152" s="66" t="str">
        <f>IF(ISBLANK('INPUT Midwest &amp; Northeast Data'!Q160), "", 'INPUT Midwest &amp; Northeast Data'!Q160)</f>
        <v/>
      </c>
    </row>
    <row r="153" spans="1:4" x14ac:dyDescent="0.3">
      <c r="A153" s="195" t="str">
        <f>IF(ISBLANK('INPUT Midwest &amp; Northeast Data'!A161), "", 'INPUT Midwest &amp; Northeast Data'!A161)</f>
        <v/>
      </c>
      <c r="B153" s="208" t="str">
        <f>IFERROR(IF(VLOOKUP(Table1[[#This Row],[Site ID]],'INPUT Midwest &amp; Northeast Data'!$A$16:$S$300,12, FALSE) = "", "", VLOOKUP(Table1[[#This Row],[Site ID]],'INPUT Midwest &amp; Northeast Data'!$A$16:$S$300,12, FALSE)), "")</f>
        <v/>
      </c>
      <c r="C153" s="196" t="str">
        <f>IFERROR(VLOOKUP(Table1[[#This Row],[Site ID]], 'INPUT Midwest &amp; Northeast Data'!$A$16:$S$300,15, FALSE), "")</f>
        <v/>
      </c>
      <c r="D153" s="66" t="str">
        <f>IF(ISBLANK('INPUT Midwest &amp; Northeast Data'!Q161), "", 'INPUT Midwest &amp; Northeast Data'!Q161)</f>
        <v/>
      </c>
    </row>
    <row r="154" spans="1:4" x14ac:dyDescent="0.3">
      <c r="A154" s="195" t="str">
        <f>IF(ISBLANK('INPUT Midwest &amp; Northeast Data'!A162), "", 'INPUT Midwest &amp; Northeast Data'!A162)</f>
        <v/>
      </c>
      <c r="B154" s="208" t="str">
        <f>IFERROR(IF(VLOOKUP(Table1[[#This Row],[Site ID]],'INPUT Midwest &amp; Northeast Data'!$A$16:$S$300,12, FALSE) = "", "", VLOOKUP(Table1[[#This Row],[Site ID]],'INPUT Midwest &amp; Northeast Data'!$A$16:$S$300,12, FALSE)), "")</f>
        <v/>
      </c>
      <c r="C154" s="196" t="str">
        <f>IFERROR(VLOOKUP(Table1[[#This Row],[Site ID]], 'INPUT Midwest &amp; Northeast Data'!$A$16:$S$300,15, FALSE), "")</f>
        <v/>
      </c>
      <c r="D154" s="66" t="str">
        <f>IF(ISBLANK('INPUT Midwest &amp; Northeast Data'!Q162), "", 'INPUT Midwest &amp; Northeast Data'!Q162)</f>
        <v/>
      </c>
    </row>
    <row r="155" spans="1:4" x14ac:dyDescent="0.3">
      <c r="A155" s="195" t="str">
        <f>IF(ISBLANK('INPUT Midwest &amp; Northeast Data'!A163), "", 'INPUT Midwest &amp; Northeast Data'!A163)</f>
        <v/>
      </c>
      <c r="B155" s="208" t="str">
        <f>IFERROR(IF(VLOOKUP(Table1[[#This Row],[Site ID]],'INPUT Midwest &amp; Northeast Data'!$A$16:$S$300,12, FALSE) = "", "", VLOOKUP(Table1[[#This Row],[Site ID]],'INPUT Midwest &amp; Northeast Data'!$A$16:$S$300,12, FALSE)), "")</f>
        <v/>
      </c>
      <c r="C155" s="196" t="str">
        <f>IFERROR(VLOOKUP(Table1[[#This Row],[Site ID]], 'INPUT Midwest &amp; Northeast Data'!$A$16:$S$300,15, FALSE), "")</f>
        <v/>
      </c>
      <c r="D155" s="66" t="str">
        <f>IF(ISBLANK('INPUT Midwest &amp; Northeast Data'!Q163), "", 'INPUT Midwest &amp; Northeast Data'!Q163)</f>
        <v/>
      </c>
    </row>
    <row r="156" spans="1:4" x14ac:dyDescent="0.3">
      <c r="A156" s="195" t="str">
        <f>IF(ISBLANK('INPUT Midwest &amp; Northeast Data'!A164), "", 'INPUT Midwest &amp; Northeast Data'!A164)</f>
        <v/>
      </c>
      <c r="B156" s="208" t="str">
        <f>IFERROR(IF(VLOOKUP(Table1[[#This Row],[Site ID]],'INPUT Midwest &amp; Northeast Data'!$A$16:$S$300,12, FALSE) = "", "", VLOOKUP(Table1[[#This Row],[Site ID]],'INPUT Midwest &amp; Northeast Data'!$A$16:$S$300,12, FALSE)), "")</f>
        <v/>
      </c>
      <c r="C156" s="196" t="str">
        <f>IFERROR(VLOOKUP(Table1[[#This Row],[Site ID]], 'INPUT Midwest &amp; Northeast Data'!$A$16:$S$300,15, FALSE), "")</f>
        <v/>
      </c>
      <c r="D156" s="66" t="str">
        <f>IF(ISBLANK('INPUT Midwest &amp; Northeast Data'!Q164), "", 'INPUT Midwest &amp; Northeast Data'!Q164)</f>
        <v/>
      </c>
    </row>
    <row r="157" spans="1:4" x14ac:dyDescent="0.3">
      <c r="A157" s="195" t="str">
        <f>IF(ISBLANK('INPUT Midwest &amp; Northeast Data'!A165), "", 'INPUT Midwest &amp; Northeast Data'!A165)</f>
        <v/>
      </c>
      <c r="B157" s="208" t="str">
        <f>IFERROR(IF(VLOOKUP(Table1[[#This Row],[Site ID]],'INPUT Midwest &amp; Northeast Data'!$A$16:$S$300,12, FALSE) = "", "", VLOOKUP(Table1[[#This Row],[Site ID]],'INPUT Midwest &amp; Northeast Data'!$A$16:$S$300,12, FALSE)), "")</f>
        <v/>
      </c>
      <c r="C157" s="196" t="str">
        <f>IFERROR(VLOOKUP(Table1[[#This Row],[Site ID]], 'INPUT Midwest &amp; Northeast Data'!$A$16:$S$300,15, FALSE), "")</f>
        <v/>
      </c>
      <c r="D157" s="66" t="str">
        <f>IF(ISBLANK('INPUT Midwest &amp; Northeast Data'!Q165), "", 'INPUT Midwest &amp; Northeast Data'!Q165)</f>
        <v/>
      </c>
    </row>
    <row r="158" spans="1:4" x14ac:dyDescent="0.3">
      <c r="A158" s="195" t="str">
        <f>IF(ISBLANK('INPUT Midwest &amp; Northeast Data'!A166), "", 'INPUT Midwest &amp; Northeast Data'!A166)</f>
        <v/>
      </c>
      <c r="B158" s="208" t="str">
        <f>IFERROR(IF(VLOOKUP(Table1[[#This Row],[Site ID]],'INPUT Midwest &amp; Northeast Data'!$A$16:$S$300,12, FALSE) = "", "", VLOOKUP(Table1[[#This Row],[Site ID]],'INPUT Midwest &amp; Northeast Data'!$A$16:$S$300,12, FALSE)), "")</f>
        <v/>
      </c>
      <c r="C158" s="196" t="str">
        <f>IFERROR(VLOOKUP(Table1[[#This Row],[Site ID]], 'INPUT Midwest &amp; Northeast Data'!$A$16:$S$300,15, FALSE), "")</f>
        <v/>
      </c>
      <c r="D158" s="66" t="str">
        <f>IF(ISBLANK('INPUT Midwest &amp; Northeast Data'!Q166), "", 'INPUT Midwest &amp; Northeast Data'!Q166)</f>
        <v/>
      </c>
    </row>
    <row r="159" spans="1:4" x14ac:dyDescent="0.3">
      <c r="A159" s="195" t="str">
        <f>IF(ISBLANK('INPUT Midwest &amp; Northeast Data'!A167), "", 'INPUT Midwest &amp; Northeast Data'!A167)</f>
        <v/>
      </c>
      <c r="B159" s="208" t="str">
        <f>IFERROR(IF(VLOOKUP(Table1[[#This Row],[Site ID]],'INPUT Midwest &amp; Northeast Data'!$A$16:$S$300,12, FALSE) = "", "", VLOOKUP(Table1[[#This Row],[Site ID]],'INPUT Midwest &amp; Northeast Data'!$A$16:$S$300,12, FALSE)), "")</f>
        <v/>
      </c>
      <c r="C159" s="196" t="str">
        <f>IFERROR(VLOOKUP(Table1[[#This Row],[Site ID]], 'INPUT Midwest &amp; Northeast Data'!$A$16:$S$300,15, FALSE), "")</f>
        <v/>
      </c>
      <c r="D159" s="66" t="str">
        <f>IF(ISBLANK('INPUT Midwest &amp; Northeast Data'!Q167), "", 'INPUT Midwest &amp; Northeast Data'!Q167)</f>
        <v/>
      </c>
    </row>
    <row r="160" spans="1:4" x14ac:dyDescent="0.3">
      <c r="A160" s="195" t="str">
        <f>IF(ISBLANK('INPUT Midwest &amp; Northeast Data'!A168), "", 'INPUT Midwest &amp; Northeast Data'!A168)</f>
        <v/>
      </c>
      <c r="B160" s="208" t="str">
        <f>IFERROR(IF(VLOOKUP(Table1[[#This Row],[Site ID]],'INPUT Midwest &amp; Northeast Data'!$A$16:$S$300,12, FALSE) = "", "", VLOOKUP(Table1[[#This Row],[Site ID]],'INPUT Midwest &amp; Northeast Data'!$A$16:$S$300,12, FALSE)), "")</f>
        <v/>
      </c>
      <c r="C160" s="196" t="str">
        <f>IFERROR(VLOOKUP(Table1[[#This Row],[Site ID]], 'INPUT Midwest &amp; Northeast Data'!$A$16:$S$300,15, FALSE), "")</f>
        <v/>
      </c>
      <c r="D160" s="66" t="str">
        <f>IF(ISBLANK('INPUT Midwest &amp; Northeast Data'!Q168), "", 'INPUT Midwest &amp; Northeast Data'!Q168)</f>
        <v/>
      </c>
    </row>
    <row r="161" spans="1:4" x14ac:dyDescent="0.3">
      <c r="A161" s="195" t="str">
        <f>IF(ISBLANK('INPUT Midwest &amp; Northeast Data'!A169), "", 'INPUT Midwest &amp; Northeast Data'!A169)</f>
        <v/>
      </c>
      <c r="B161" s="208" t="str">
        <f>IFERROR(IF(VLOOKUP(Table1[[#This Row],[Site ID]],'INPUT Midwest &amp; Northeast Data'!$A$16:$S$300,12, FALSE) = "", "", VLOOKUP(Table1[[#This Row],[Site ID]],'INPUT Midwest &amp; Northeast Data'!$A$16:$S$300,12, FALSE)), "")</f>
        <v/>
      </c>
      <c r="C161" s="196" t="str">
        <f>IFERROR(VLOOKUP(Table1[[#This Row],[Site ID]], 'INPUT Midwest &amp; Northeast Data'!$A$16:$S$300,15, FALSE), "")</f>
        <v/>
      </c>
      <c r="D161" s="66" t="str">
        <f>IF(ISBLANK('INPUT Midwest &amp; Northeast Data'!Q169), "", 'INPUT Midwest &amp; Northeast Data'!Q169)</f>
        <v/>
      </c>
    </row>
    <row r="162" spans="1:4" x14ac:dyDescent="0.3">
      <c r="A162" s="195" t="str">
        <f>IF(ISBLANK('INPUT Midwest &amp; Northeast Data'!A170), "", 'INPUT Midwest &amp; Northeast Data'!A170)</f>
        <v/>
      </c>
      <c r="B162" s="208" t="str">
        <f>IFERROR(IF(VLOOKUP(Table1[[#This Row],[Site ID]],'INPUT Midwest &amp; Northeast Data'!$A$16:$S$300,12, FALSE) = "", "", VLOOKUP(Table1[[#This Row],[Site ID]],'INPUT Midwest &amp; Northeast Data'!$A$16:$S$300,12, FALSE)), "")</f>
        <v/>
      </c>
      <c r="C162" s="196" t="str">
        <f>IFERROR(VLOOKUP(Table1[[#This Row],[Site ID]], 'INPUT Midwest &amp; Northeast Data'!$A$16:$S$300,15, FALSE), "")</f>
        <v/>
      </c>
      <c r="D162" s="66" t="str">
        <f>IF(ISBLANK('INPUT Midwest &amp; Northeast Data'!Q170), "", 'INPUT Midwest &amp; Northeast Data'!Q170)</f>
        <v/>
      </c>
    </row>
    <row r="163" spans="1:4" x14ac:dyDescent="0.3">
      <c r="A163" s="195" t="str">
        <f>IF(ISBLANK('INPUT Midwest &amp; Northeast Data'!A171), "", 'INPUT Midwest &amp; Northeast Data'!A171)</f>
        <v/>
      </c>
      <c r="B163" s="208" t="str">
        <f>IFERROR(IF(VLOOKUP(Table1[[#This Row],[Site ID]],'INPUT Midwest &amp; Northeast Data'!$A$16:$S$300,12, FALSE) = "", "", VLOOKUP(Table1[[#This Row],[Site ID]],'INPUT Midwest &amp; Northeast Data'!$A$16:$S$300,12, FALSE)), "")</f>
        <v/>
      </c>
      <c r="C163" s="196" t="str">
        <f>IFERROR(VLOOKUP(Table1[[#This Row],[Site ID]], 'INPUT Midwest &amp; Northeast Data'!$A$16:$S$300,15, FALSE), "")</f>
        <v/>
      </c>
      <c r="D163" s="66" t="str">
        <f>IF(ISBLANK('INPUT Midwest &amp; Northeast Data'!Q171), "", 'INPUT Midwest &amp; Northeast Data'!Q171)</f>
        <v/>
      </c>
    </row>
    <row r="164" spans="1:4" x14ac:dyDescent="0.3">
      <c r="A164" s="195" t="str">
        <f>IF(ISBLANK('INPUT Midwest &amp; Northeast Data'!A172), "", 'INPUT Midwest &amp; Northeast Data'!A172)</f>
        <v/>
      </c>
      <c r="B164" s="208" t="str">
        <f>IFERROR(IF(VLOOKUP(Table1[[#This Row],[Site ID]],'INPUT Midwest &amp; Northeast Data'!$A$16:$S$300,12, FALSE) = "", "", VLOOKUP(Table1[[#This Row],[Site ID]],'INPUT Midwest &amp; Northeast Data'!$A$16:$S$300,12, FALSE)), "")</f>
        <v/>
      </c>
      <c r="C164" s="196" t="str">
        <f>IFERROR(VLOOKUP(Table1[[#This Row],[Site ID]], 'INPUT Midwest &amp; Northeast Data'!$A$16:$S$300,15, FALSE), "")</f>
        <v/>
      </c>
      <c r="D164" s="66" t="str">
        <f>IF(ISBLANK('INPUT Midwest &amp; Northeast Data'!Q172), "", 'INPUT Midwest &amp; Northeast Data'!Q172)</f>
        <v/>
      </c>
    </row>
    <row r="165" spans="1:4" x14ac:dyDescent="0.3">
      <c r="A165" s="195" t="str">
        <f>IF(ISBLANK('INPUT Midwest &amp; Northeast Data'!A173), "", 'INPUT Midwest &amp; Northeast Data'!A173)</f>
        <v/>
      </c>
      <c r="B165" s="208" t="str">
        <f>IFERROR(IF(VLOOKUP(Table1[[#This Row],[Site ID]],'INPUT Midwest &amp; Northeast Data'!$A$16:$S$300,12, FALSE) = "", "", VLOOKUP(Table1[[#This Row],[Site ID]],'INPUT Midwest &amp; Northeast Data'!$A$16:$S$300,12, FALSE)), "")</f>
        <v/>
      </c>
      <c r="C165" s="196" t="str">
        <f>IFERROR(VLOOKUP(Table1[[#This Row],[Site ID]], 'INPUT Midwest &amp; Northeast Data'!$A$16:$S$300,15, FALSE), "")</f>
        <v/>
      </c>
      <c r="D165" s="66" t="str">
        <f>IF(ISBLANK('INPUT Midwest &amp; Northeast Data'!Q173), "", 'INPUT Midwest &amp; Northeast Data'!Q173)</f>
        <v/>
      </c>
    </row>
    <row r="166" spans="1:4" x14ac:dyDescent="0.3">
      <c r="A166" s="195" t="str">
        <f>IF(ISBLANK('INPUT Midwest &amp; Northeast Data'!A174), "", 'INPUT Midwest &amp; Northeast Data'!A174)</f>
        <v/>
      </c>
      <c r="B166" s="208" t="str">
        <f>IFERROR(IF(VLOOKUP(Table1[[#This Row],[Site ID]],'INPUT Midwest &amp; Northeast Data'!$A$16:$S$300,12, FALSE) = "", "", VLOOKUP(Table1[[#This Row],[Site ID]],'INPUT Midwest &amp; Northeast Data'!$A$16:$S$300,12, FALSE)), "")</f>
        <v/>
      </c>
      <c r="C166" s="196" t="str">
        <f>IFERROR(VLOOKUP(Table1[[#This Row],[Site ID]], 'INPUT Midwest &amp; Northeast Data'!$A$16:$S$300,15, FALSE), "")</f>
        <v/>
      </c>
      <c r="D166" s="66" t="str">
        <f>IF(ISBLANK('INPUT Midwest &amp; Northeast Data'!Q174), "", 'INPUT Midwest &amp; Northeast Data'!Q174)</f>
        <v/>
      </c>
    </row>
    <row r="167" spans="1:4" x14ac:dyDescent="0.3">
      <c r="A167" s="195" t="str">
        <f>IF(ISBLANK('INPUT Midwest &amp; Northeast Data'!A175), "", 'INPUT Midwest &amp; Northeast Data'!A175)</f>
        <v/>
      </c>
      <c r="B167" s="208" t="str">
        <f>IFERROR(IF(VLOOKUP(Table1[[#This Row],[Site ID]],'INPUT Midwest &amp; Northeast Data'!$A$16:$S$300,12, FALSE) = "", "", VLOOKUP(Table1[[#This Row],[Site ID]],'INPUT Midwest &amp; Northeast Data'!$A$16:$S$300,12, FALSE)), "")</f>
        <v/>
      </c>
      <c r="C167" s="196" t="str">
        <f>IFERROR(VLOOKUP(Table1[[#This Row],[Site ID]], 'INPUT Midwest &amp; Northeast Data'!$A$16:$S$300,15, FALSE), "")</f>
        <v/>
      </c>
      <c r="D167" s="66" t="str">
        <f>IF(ISBLANK('INPUT Midwest &amp; Northeast Data'!Q175), "", 'INPUT Midwest &amp; Northeast Data'!Q175)</f>
        <v/>
      </c>
    </row>
    <row r="168" spans="1:4" x14ac:dyDescent="0.3">
      <c r="A168" s="195" t="str">
        <f>IF(ISBLANK('INPUT Midwest &amp; Northeast Data'!A176), "", 'INPUT Midwest &amp; Northeast Data'!A176)</f>
        <v/>
      </c>
      <c r="B168" s="208" t="str">
        <f>IFERROR(IF(VLOOKUP(Table1[[#This Row],[Site ID]],'INPUT Midwest &amp; Northeast Data'!$A$16:$S$300,12, FALSE) = "", "", VLOOKUP(Table1[[#This Row],[Site ID]],'INPUT Midwest &amp; Northeast Data'!$A$16:$S$300,12, FALSE)), "")</f>
        <v/>
      </c>
      <c r="C168" s="196" t="str">
        <f>IFERROR(VLOOKUP(Table1[[#This Row],[Site ID]], 'INPUT Midwest &amp; Northeast Data'!$A$16:$S$300,15, FALSE), "")</f>
        <v/>
      </c>
      <c r="D168" s="66" t="str">
        <f>IF(ISBLANK('INPUT Midwest &amp; Northeast Data'!Q176), "", 'INPUT Midwest &amp; Northeast Data'!Q176)</f>
        <v/>
      </c>
    </row>
    <row r="169" spans="1:4" x14ac:dyDescent="0.3">
      <c r="A169" s="195" t="str">
        <f>IF(ISBLANK('INPUT Midwest &amp; Northeast Data'!A177), "", 'INPUT Midwest &amp; Northeast Data'!A177)</f>
        <v/>
      </c>
      <c r="B169" s="208" t="str">
        <f>IFERROR(IF(VLOOKUP(Table1[[#This Row],[Site ID]],'INPUT Midwest &amp; Northeast Data'!$A$16:$S$300,12, FALSE) = "", "", VLOOKUP(Table1[[#This Row],[Site ID]],'INPUT Midwest &amp; Northeast Data'!$A$16:$S$300,12, FALSE)), "")</f>
        <v/>
      </c>
      <c r="C169" s="196" t="str">
        <f>IFERROR(VLOOKUP(Table1[[#This Row],[Site ID]], 'INPUT Midwest &amp; Northeast Data'!$A$16:$S$300,15, FALSE), "")</f>
        <v/>
      </c>
      <c r="D169" s="66" t="str">
        <f>IF(ISBLANK('INPUT Midwest &amp; Northeast Data'!Q177), "", 'INPUT Midwest &amp; Northeast Data'!Q177)</f>
        <v/>
      </c>
    </row>
    <row r="170" spans="1:4" x14ac:dyDescent="0.3">
      <c r="A170" s="195" t="str">
        <f>IF(ISBLANK('INPUT Midwest &amp; Northeast Data'!A178), "", 'INPUT Midwest &amp; Northeast Data'!A178)</f>
        <v/>
      </c>
      <c r="B170" s="208" t="str">
        <f>IFERROR(IF(VLOOKUP(Table1[[#This Row],[Site ID]],'INPUT Midwest &amp; Northeast Data'!$A$16:$S$300,12, FALSE) = "", "", VLOOKUP(Table1[[#This Row],[Site ID]],'INPUT Midwest &amp; Northeast Data'!$A$16:$S$300,12, FALSE)), "")</f>
        <v/>
      </c>
      <c r="C170" s="196" t="str">
        <f>IFERROR(VLOOKUP(Table1[[#This Row],[Site ID]], 'INPUT Midwest &amp; Northeast Data'!$A$16:$S$300,15, FALSE), "")</f>
        <v/>
      </c>
      <c r="D170" s="66" t="str">
        <f>IF(ISBLANK('INPUT Midwest &amp; Northeast Data'!Q178), "", 'INPUT Midwest &amp; Northeast Data'!Q178)</f>
        <v/>
      </c>
    </row>
    <row r="171" spans="1:4" x14ac:dyDescent="0.3">
      <c r="A171" s="195" t="str">
        <f>IF(ISBLANK('INPUT Midwest &amp; Northeast Data'!A179), "", 'INPUT Midwest &amp; Northeast Data'!A179)</f>
        <v/>
      </c>
      <c r="B171" s="208" t="str">
        <f>IFERROR(IF(VLOOKUP(Table1[[#This Row],[Site ID]],'INPUT Midwest &amp; Northeast Data'!$A$16:$S$300,12, FALSE) = "", "", VLOOKUP(Table1[[#This Row],[Site ID]],'INPUT Midwest &amp; Northeast Data'!$A$16:$S$300,12, FALSE)), "")</f>
        <v/>
      </c>
      <c r="C171" s="196" t="str">
        <f>IFERROR(VLOOKUP(Table1[[#This Row],[Site ID]], 'INPUT Midwest &amp; Northeast Data'!$A$16:$S$300,15, FALSE), "")</f>
        <v/>
      </c>
      <c r="D171" s="66" t="str">
        <f>IF(ISBLANK('INPUT Midwest &amp; Northeast Data'!Q179), "", 'INPUT Midwest &amp; Northeast Data'!Q179)</f>
        <v/>
      </c>
    </row>
    <row r="172" spans="1:4" x14ac:dyDescent="0.3">
      <c r="A172" s="195" t="str">
        <f>IF(ISBLANK('INPUT Midwest &amp; Northeast Data'!A180), "", 'INPUT Midwest &amp; Northeast Data'!A180)</f>
        <v/>
      </c>
      <c r="B172" s="208" t="str">
        <f>IFERROR(IF(VLOOKUP(Table1[[#This Row],[Site ID]],'INPUT Midwest &amp; Northeast Data'!$A$16:$S$300,12, FALSE) = "", "", VLOOKUP(Table1[[#This Row],[Site ID]],'INPUT Midwest &amp; Northeast Data'!$A$16:$S$300,12, FALSE)), "")</f>
        <v/>
      </c>
      <c r="C172" s="196" t="str">
        <f>IFERROR(VLOOKUP(Table1[[#This Row],[Site ID]], 'INPUT Midwest &amp; Northeast Data'!$A$16:$S$300,15, FALSE), "")</f>
        <v/>
      </c>
      <c r="D172" s="66" t="str">
        <f>IF(ISBLANK('INPUT Midwest &amp; Northeast Data'!Q180), "", 'INPUT Midwest &amp; Northeast Data'!Q180)</f>
        <v/>
      </c>
    </row>
    <row r="173" spans="1:4" x14ac:dyDescent="0.3">
      <c r="A173" s="195" t="str">
        <f>IF(ISBLANK('INPUT Midwest &amp; Northeast Data'!A181), "", 'INPUT Midwest &amp; Northeast Data'!A181)</f>
        <v/>
      </c>
      <c r="B173" s="208" t="str">
        <f>IFERROR(IF(VLOOKUP(Table1[[#This Row],[Site ID]],'INPUT Midwest &amp; Northeast Data'!$A$16:$S$300,12, FALSE) = "", "", VLOOKUP(Table1[[#This Row],[Site ID]],'INPUT Midwest &amp; Northeast Data'!$A$16:$S$300,12, FALSE)), "")</f>
        <v/>
      </c>
      <c r="C173" s="196" t="str">
        <f>IFERROR(VLOOKUP(Table1[[#This Row],[Site ID]], 'INPUT Midwest &amp; Northeast Data'!$A$16:$S$300,15, FALSE), "")</f>
        <v/>
      </c>
      <c r="D173" s="66" t="str">
        <f>IF(ISBLANK('INPUT Midwest &amp; Northeast Data'!Q181), "", 'INPUT Midwest &amp; Northeast Data'!Q181)</f>
        <v/>
      </c>
    </row>
    <row r="174" spans="1:4" x14ac:dyDescent="0.3">
      <c r="A174" s="195" t="str">
        <f>IF(ISBLANK('INPUT Midwest &amp; Northeast Data'!A182), "", 'INPUT Midwest &amp; Northeast Data'!A182)</f>
        <v/>
      </c>
      <c r="B174" s="208" t="str">
        <f>IFERROR(IF(VLOOKUP(Table1[[#This Row],[Site ID]],'INPUT Midwest &amp; Northeast Data'!$A$16:$S$300,12, FALSE) = "", "", VLOOKUP(Table1[[#This Row],[Site ID]],'INPUT Midwest &amp; Northeast Data'!$A$16:$S$300,12, FALSE)), "")</f>
        <v/>
      </c>
      <c r="C174" s="196" t="str">
        <f>IFERROR(VLOOKUP(Table1[[#This Row],[Site ID]], 'INPUT Midwest &amp; Northeast Data'!$A$16:$S$300,15, FALSE), "")</f>
        <v/>
      </c>
      <c r="D174" s="66" t="str">
        <f>IF(ISBLANK('INPUT Midwest &amp; Northeast Data'!Q182), "", 'INPUT Midwest &amp; Northeast Data'!Q182)</f>
        <v/>
      </c>
    </row>
    <row r="175" spans="1:4" x14ac:dyDescent="0.3">
      <c r="A175" s="195" t="str">
        <f>IF(ISBLANK('INPUT Midwest &amp; Northeast Data'!A183), "", 'INPUT Midwest &amp; Northeast Data'!A183)</f>
        <v/>
      </c>
      <c r="B175" s="208" t="str">
        <f>IFERROR(IF(VLOOKUP(Table1[[#This Row],[Site ID]],'INPUT Midwest &amp; Northeast Data'!$A$16:$S$300,12, FALSE) = "", "", VLOOKUP(Table1[[#This Row],[Site ID]],'INPUT Midwest &amp; Northeast Data'!$A$16:$S$300,12, FALSE)), "")</f>
        <v/>
      </c>
      <c r="C175" s="196" t="str">
        <f>IFERROR(VLOOKUP(Table1[[#This Row],[Site ID]], 'INPUT Midwest &amp; Northeast Data'!$A$16:$S$300,15, FALSE), "")</f>
        <v/>
      </c>
      <c r="D175" s="66" t="str">
        <f>IF(ISBLANK('INPUT Midwest &amp; Northeast Data'!Q183), "", 'INPUT Midwest &amp; Northeast Data'!Q183)</f>
        <v/>
      </c>
    </row>
    <row r="176" spans="1:4" x14ac:dyDescent="0.3">
      <c r="A176" s="195" t="str">
        <f>IF(ISBLANK('INPUT Midwest &amp; Northeast Data'!A184), "", 'INPUT Midwest &amp; Northeast Data'!A184)</f>
        <v/>
      </c>
      <c r="B176" s="208" t="str">
        <f>IFERROR(IF(VLOOKUP(Table1[[#This Row],[Site ID]],'INPUT Midwest &amp; Northeast Data'!$A$16:$S$300,12, FALSE) = "", "", VLOOKUP(Table1[[#This Row],[Site ID]],'INPUT Midwest &amp; Northeast Data'!$A$16:$S$300,12, FALSE)), "")</f>
        <v/>
      </c>
      <c r="C176" s="196" t="str">
        <f>IFERROR(VLOOKUP(Table1[[#This Row],[Site ID]], 'INPUT Midwest &amp; Northeast Data'!$A$16:$S$300,15, FALSE), "")</f>
        <v/>
      </c>
      <c r="D176" s="66" t="str">
        <f>IF(ISBLANK('INPUT Midwest &amp; Northeast Data'!Q184), "", 'INPUT Midwest &amp; Northeast Data'!Q184)</f>
        <v/>
      </c>
    </row>
    <row r="177" spans="1:4" x14ac:dyDescent="0.3">
      <c r="A177" s="195" t="str">
        <f>IF(ISBLANK('INPUT Midwest &amp; Northeast Data'!A185), "", 'INPUT Midwest &amp; Northeast Data'!A185)</f>
        <v/>
      </c>
      <c r="B177" s="208" t="str">
        <f>IFERROR(IF(VLOOKUP(Table1[[#This Row],[Site ID]],'INPUT Midwest &amp; Northeast Data'!$A$16:$S$300,12, FALSE) = "", "", VLOOKUP(Table1[[#This Row],[Site ID]],'INPUT Midwest &amp; Northeast Data'!$A$16:$S$300,12, FALSE)), "")</f>
        <v/>
      </c>
      <c r="C177" s="196" t="str">
        <f>IFERROR(VLOOKUP(Table1[[#This Row],[Site ID]], 'INPUT Midwest &amp; Northeast Data'!$A$16:$S$300,15, FALSE), "")</f>
        <v/>
      </c>
      <c r="D177" s="66" t="str">
        <f>IF(ISBLANK('INPUT Midwest &amp; Northeast Data'!Q185), "", 'INPUT Midwest &amp; Northeast Data'!Q185)</f>
        <v/>
      </c>
    </row>
    <row r="178" spans="1:4" x14ac:dyDescent="0.3">
      <c r="A178" s="195" t="str">
        <f>IF(ISBLANK('INPUT Midwest &amp; Northeast Data'!A186), "", 'INPUT Midwest &amp; Northeast Data'!A186)</f>
        <v/>
      </c>
      <c r="B178" s="208" t="str">
        <f>IFERROR(IF(VLOOKUP(Table1[[#This Row],[Site ID]],'INPUT Midwest &amp; Northeast Data'!$A$16:$S$300,12, FALSE) = "", "", VLOOKUP(Table1[[#This Row],[Site ID]],'INPUT Midwest &amp; Northeast Data'!$A$16:$S$300,12, FALSE)), "")</f>
        <v/>
      </c>
      <c r="C178" s="196" t="str">
        <f>IFERROR(VLOOKUP(Table1[[#This Row],[Site ID]], 'INPUT Midwest &amp; Northeast Data'!$A$16:$S$300,15, FALSE), "")</f>
        <v/>
      </c>
      <c r="D178" s="66" t="str">
        <f>IF(ISBLANK('INPUT Midwest &amp; Northeast Data'!Q186), "", 'INPUT Midwest &amp; Northeast Data'!Q186)</f>
        <v/>
      </c>
    </row>
    <row r="179" spans="1:4" x14ac:dyDescent="0.3">
      <c r="A179" s="195" t="str">
        <f>IF(ISBLANK('INPUT Midwest &amp; Northeast Data'!A187), "", 'INPUT Midwest &amp; Northeast Data'!A187)</f>
        <v/>
      </c>
      <c r="B179" s="208" t="str">
        <f>IFERROR(IF(VLOOKUP(Table1[[#This Row],[Site ID]],'INPUT Midwest &amp; Northeast Data'!$A$16:$S$300,12, FALSE) = "", "", VLOOKUP(Table1[[#This Row],[Site ID]],'INPUT Midwest &amp; Northeast Data'!$A$16:$S$300,12, FALSE)), "")</f>
        <v/>
      </c>
      <c r="C179" s="196" t="str">
        <f>IFERROR(VLOOKUP(Table1[[#This Row],[Site ID]], 'INPUT Midwest &amp; Northeast Data'!$A$16:$S$300,15, FALSE), "")</f>
        <v/>
      </c>
      <c r="D179" s="66" t="str">
        <f>IF(ISBLANK('INPUT Midwest &amp; Northeast Data'!Q187), "", 'INPUT Midwest &amp; Northeast Data'!Q187)</f>
        <v/>
      </c>
    </row>
    <row r="180" spans="1:4" x14ac:dyDescent="0.3">
      <c r="A180" s="195" t="str">
        <f>IF(ISBLANK('INPUT Midwest &amp; Northeast Data'!A188), "", 'INPUT Midwest &amp; Northeast Data'!A188)</f>
        <v/>
      </c>
      <c r="B180" s="208" t="str">
        <f>IFERROR(IF(VLOOKUP(Table1[[#This Row],[Site ID]],'INPUT Midwest &amp; Northeast Data'!$A$16:$S$300,12, FALSE) = "", "", VLOOKUP(Table1[[#This Row],[Site ID]],'INPUT Midwest &amp; Northeast Data'!$A$16:$S$300,12, FALSE)), "")</f>
        <v/>
      </c>
      <c r="C180" s="196" t="str">
        <f>IFERROR(VLOOKUP(Table1[[#This Row],[Site ID]], 'INPUT Midwest &amp; Northeast Data'!$A$16:$S$300,15, FALSE), "")</f>
        <v/>
      </c>
      <c r="D180" s="66" t="str">
        <f>IF(ISBLANK('INPUT Midwest &amp; Northeast Data'!Q188), "", 'INPUT Midwest &amp; Northeast Data'!Q188)</f>
        <v/>
      </c>
    </row>
    <row r="181" spans="1:4" x14ac:dyDescent="0.3">
      <c r="A181" s="195" t="str">
        <f>IF(ISBLANK('INPUT Midwest &amp; Northeast Data'!A189), "", 'INPUT Midwest &amp; Northeast Data'!A189)</f>
        <v/>
      </c>
      <c r="B181" s="208" t="str">
        <f>IFERROR(IF(VLOOKUP(Table1[[#This Row],[Site ID]],'INPUT Midwest &amp; Northeast Data'!$A$16:$S$300,12, FALSE) = "", "", VLOOKUP(Table1[[#This Row],[Site ID]],'INPUT Midwest &amp; Northeast Data'!$A$16:$S$300,12, FALSE)), "")</f>
        <v/>
      </c>
      <c r="C181" s="196" t="str">
        <f>IFERROR(VLOOKUP(Table1[[#This Row],[Site ID]], 'INPUT Midwest &amp; Northeast Data'!$A$16:$S$300,15, FALSE), "")</f>
        <v/>
      </c>
      <c r="D181" s="66" t="str">
        <f>IF(ISBLANK('INPUT Midwest &amp; Northeast Data'!Q189), "", 'INPUT Midwest &amp; Northeast Data'!Q189)</f>
        <v/>
      </c>
    </row>
    <row r="182" spans="1:4" x14ac:dyDescent="0.3">
      <c r="A182" s="195" t="str">
        <f>IF(ISBLANK('INPUT Midwest &amp; Northeast Data'!A190), "", 'INPUT Midwest &amp; Northeast Data'!A190)</f>
        <v/>
      </c>
      <c r="B182" s="208" t="str">
        <f>IFERROR(IF(VLOOKUP(Table1[[#This Row],[Site ID]],'INPUT Midwest &amp; Northeast Data'!$A$16:$S$300,12, FALSE) = "", "", VLOOKUP(Table1[[#This Row],[Site ID]],'INPUT Midwest &amp; Northeast Data'!$A$16:$S$300,12, FALSE)), "")</f>
        <v/>
      </c>
      <c r="C182" s="196" t="str">
        <f>IFERROR(VLOOKUP(Table1[[#This Row],[Site ID]], 'INPUT Midwest &amp; Northeast Data'!$A$16:$S$300,15, FALSE), "")</f>
        <v/>
      </c>
      <c r="D182" s="66" t="str">
        <f>IF(ISBLANK('INPUT Midwest &amp; Northeast Data'!Q190), "", 'INPUT Midwest &amp; Northeast Data'!Q190)</f>
        <v/>
      </c>
    </row>
    <row r="183" spans="1:4" x14ac:dyDescent="0.3">
      <c r="A183" s="195" t="str">
        <f>IF(ISBLANK('INPUT Midwest &amp; Northeast Data'!A191), "", 'INPUT Midwest &amp; Northeast Data'!A191)</f>
        <v/>
      </c>
      <c r="B183" s="208" t="str">
        <f>IFERROR(IF(VLOOKUP(Table1[[#This Row],[Site ID]],'INPUT Midwest &amp; Northeast Data'!$A$16:$S$300,12, FALSE) = "", "", VLOOKUP(Table1[[#This Row],[Site ID]],'INPUT Midwest &amp; Northeast Data'!$A$16:$S$300,12, FALSE)), "")</f>
        <v/>
      </c>
      <c r="C183" s="196" t="str">
        <f>IFERROR(VLOOKUP(Table1[[#This Row],[Site ID]], 'INPUT Midwest &amp; Northeast Data'!$A$16:$S$300,15, FALSE), "")</f>
        <v/>
      </c>
      <c r="D183" s="66" t="str">
        <f>IF(ISBLANK('INPUT Midwest &amp; Northeast Data'!Q191), "", 'INPUT Midwest &amp; Northeast Data'!Q191)</f>
        <v/>
      </c>
    </row>
    <row r="184" spans="1:4" x14ac:dyDescent="0.3">
      <c r="A184" s="195" t="str">
        <f>IF(ISBLANK('INPUT Midwest &amp; Northeast Data'!A192), "", 'INPUT Midwest &amp; Northeast Data'!A192)</f>
        <v/>
      </c>
      <c r="B184" s="208" t="str">
        <f>IFERROR(IF(VLOOKUP(Table1[[#This Row],[Site ID]],'INPUT Midwest &amp; Northeast Data'!$A$16:$S$300,12, FALSE) = "", "", VLOOKUP(Table1[[#This Row],[Site ID]],'INPUT Midwest &amp; Northeast Data'!$A$16:$S$300,12, FALSE)), "")</f>
        <v/>
      </c>
      <c r="C184" s="196" t="str">
        <f>IFERROR(VLOOKUP(Table1[[#This Row],[Site ID]], 'INPUT Midwest &amp; Northeast Data'!$A$16:$S$300,15, FALSE), "")</f>
        <v/>
      </c>
      <c r="D184" s="66" t="str">
        <f>IF(ISBLANK('INPUT Midwest &amp; Northeast Data'!Q192), "", 'INPUT Midwest &amp; Northeast Data'!Q192)</f>
        <v/>
      </c>
    </row>
    <row r="185" spans="1:4" x14ac:dyDescent="0.3">
      <c r="A185" s="195" t="str">
        <f>IF(ISBLANK('INPUT Midwest &amp; Northeast Data'!A193), "", 'INPUT Midwest &amp; Northeast Data'!A193)</f>
        <v/>
      </c>
      <c r="B185" s="208" t="str">
        <f>IFERROR(IF(VLOOKUP(Table1[[#This Row],[Site ID]],'INPUT Midwest &amp; Northeast Data'!$A$16:$S$300,12, FALSE) = "", "", VLOOKUP(Table1[[#This Row],[Site ID]],'INPUT Midwest &amp; Northeast Data'!$A$16:$S$300,12, FALSE)), "")</f>
        <v/>
      </c>
      <c r="C185" s="196" t="str">
        <f>IFERROR(VLOOKUP(Table1[[#This Row],[Site ID]], 'INPUT Midwest &amp; Northeast Data'!$A$16:$S$300,15, FALSE), "")</f>
        <v/>
      </c>
      <c r="D185" s="66" t="str">
        <f>IF(ISBLANK('INPUT Midwest &amp; Northeast Data'!Q193), "", 'INPUT Midwest &amp; Northeast Data'!Q193)</f>
        <v/>
      </c>
    </row>
    <row r="186" spans="1:4" x14ac:dyDescent="0.3">
      <c r="A186" s="195" t="str">
        <f>IF(ISBLANK('INPUT Midwest &amp; Northeast Data'!A194), "", 'INPUT Midwest &amp; Northeast Data'!A194)</f>
        <v/>
      </c>
      <c r="B186" s="208" t="str">
        <f>IFERROR(IF(VLOOKUP(Table1[[#This Row],[Site ID]],'INPUT Midwest &amp; Northeast Data'!$A$16:$S$300,12, FALSE) = "", "", VLOOKUP(Table1[[#This Row],[Site ID]],'INPUT Midwest &amp; Northeast Data'!$A$16:$S$300,12, FALSE)), "")</f>
        <v/>
      </c>
      <c r="C186" s="196" t="str">
        <f>IFERROR(VLOOKUP(Table1[[#This Row],[Site ID]], 'INPUT Midwest &amp; Northeast Data'!$A$16:$S$300,15, FALSE), "")</f>
        <v/>
      </c>
      <c r="D186" s="66" t="str">
        <f>IF(ISBLANK('INPUT Midwest &amp; Northeast Data'!Q194), "", 'INPUT Midwest &amp; Northeast Data'!Q194)</f>
        <v/>
      </c>
    </row>
    <row r="187" spans="1:4" x14ac:dyDescent="0.3">
      <c r="A187" s="195" t="str">
        <f>IF(ISBLANK('INPUT Midwest &amp; Northeast Data'!A195), "", 'INPUT Midwest &amp; Northeast Data'!A195)</f>
        <v/>
      </c>
      <c r="B187" s="208" t="str">
        <f>IFERROR(IF(VLOOKUP(Table1[[#This Row],[Site ID]],'INPUT Midwest &amp; Northeast Data'!$A$16:$S$300,12, FALSE) = "", "", VLOOKUP(Table1[[#This Row],[Site ID]],'INPUT Midwest &amp; Northeast Data'!$A$16:$S$300,12, FALSE)), "")</f>
        <v/>
      </c>
      <c r="C187" s="196" t="str">
        <f>IFERROR(VLOOKUP(Table1[[#This Row],[Site ID]], 'INPUT Midwest &amp; Northeast Data'!$A$16:$S$300,15, FALSE), "")</f>
        <v/>
      </c>
      <c r="D187" s="66" t="str">
        <f>IF(ISBLANK('INPUT Midwest &amp; Northeast Data'!Q195), "", 'INPUT Midwest &amp; Northeast Data'!Q195)</f>
        <v/>
      </c>
    </row>
    <row r="188" spans="1:4" x14ac:dyDescent="0.3">
      <c r="A188" s="195" t="str">
        <f>IF(ISBLANK('INPUT Midwest &amp; Northeast Data'!A196), "", 'INPUT Midwest &amp; Northeast Data'!A196)</f>
        <v/>
      </c>
      <c r="B188" s="208" t="str">
        <f>IFERROR(IF(VLOOKUP(Table1[[#This Row],[Site ID]],'INPUT Midwest &amp; Northeast Data'!$A$16:$S$300,12, FALSE) = "", "", VLOOKUP(Table1[[#This Row],[Site ID]],'INPUT Midwest &amp; Northeast Data'!$A$16:$S$300,12, FALSE)), "")</f>
        <v/>
      </c>
      <c r="C188" s="196" t="str">
        <f>IFERROR(VLOOKUP(Table1[[#This Row],[Site ID]], 'INPUT Midwest &amp; Northeast Data'!$A$16:$S$300,15, FALSE), "")</f>
        <v/>
      </c>
      <c r="D188" s="66" t="str">
        <f>IF(ISBLANK('INPUT Midwest &amp; Northeast Data'!Q196), "", 'INPUT Midwest &amp; Northeast Data'!Q196)</f>
        <v/>
      </c>
    </row>
    <row r="189" spans="1:4" x14ac:dyDescent="0.3">
      <c r="A189" s="195" t="str">
        <f>IF(ISBLANK('INPUT Midwest &amp; Northeast Data'!A197), "", 'INPUT Midwest &amp; Northeast Data'!A197)</f>
        <v/>
      </c>
      <c r="B189" s="208" t="str">
        <f>IFERROR(IF(VLOOKUP(Table1[[#This Row],[Site ID]],'INPUT Midwest &amp; Northeast Data'!$A$16:$S$300,12, FALSE) = "", "", VLOOKUP(Table1[[#This Row],[Site ID]],'INPUT Midwest &amp; Northeast Data'!$A$16:$S$300,12, FALSE)), "")</f>
        <v/>
      </c>
      <c r="C189" s="196" t="str">
        <f>IFERROR(VLOOKUP(Table1[[#This Row],[Site ID]], 'INPUT Midwest &amp; Northeast Data'!$A$16:$S$300,15, FALSE), "")</f>
        <v/>
      </c>
      <c r="D189" s="66" t="str">
        <f>IF(ISBLANK('INPUT Midwest &amp; Northeast Data'!Q197), "", 'INPUT Midwest &amp; Northeast Data'!Q197)</f>
        <v/>
      </c>
    </row>
    <row r="190" spans="1:4" x14ac:dyDescent="0.3">
      <c r="A190" s="195" t="str">
        <f>IF(ISBLANK('INPUT Midwest &amp; Northeast Data'!A198), "", 'INPUT Midwest &amp; Northeast Data'!A198)</f>
        <v/>
      </c>
      <c r="B190" s="208" t="str">
        <f>IFERROR(IF(VLOOKUP(Table1[[#This Row],[Site ID]],'INPUT Midwest &amp; Northeast Data'!$A$16:$S$300,12, FALSE) = "", "", VLOOKUP(Table1[[#This Row],[Site ID]],'INPUT Midwest &amp; Northeast Data'!$A$16:$S$300,12, FALSE)), "")</f>
        <v/>
      </c>
      <c r="C190" s="196" t="str">
        <f>IFERROR(VLOOKUP(Table1[[#This Row],[Site ID]], 'INPUT Midwest &amp; Northeast Data'!$A$16:$S$300,15, FALSE), "")</f>
        <v/>
      </c>
      <c r="D190" s="66" t="str">
        <f>IF(ISBLANK('INPUT Midwest &amp; Northeast Data'!Q198), "", 'INPUT Midwest &amp; Northeast Data'!Q198)</f>
        <v/>
      </c>
    </row>
    <row r="191" spans="1:4" x14ac:dyDescent="0.3">
      <c r="A191" s="195" t="str">
        <f>IF(ISBLANK('INPUT Midwest &amp; Northeast Data'!A199), "", 'INPUT Midwest &amp; Northeast Data'!A199)</f>
        <v/>
      </c>
      <c r="B191" s="208" t="str">
        <f>IFERROR(IF(VLOOKUP(Table1[[#This Row],[Site ID]],'INPUT Midwest &amp; Northeast Data'!$A$16:$S$300,12, FALSE) = "", "", VLOOKUP(Table1[[#This Row],[Site ID]],'INPUT Midwest &amp; Northeast Data'!$A$16:$S$300,12, FALSE)), "")</f>
        <v/>
      </c>
      <c r="C191" s="196" t="str">
        <f>IFERROR(VLOOKUP(Table1[[#This Row],[Site ID]], 'INPUT Midwest &amp; Northeast Data'!$A$16:$S$300,15, FALSE), "")</f>
        <v/>
      </c>
      <c r="D191" s="66" t="str">
        <f>IF(ISBLANK('INPUT Midwest &amp; Northeast Data'!Q199), "", 'INPUT Midwest &amp; Northeast Data'!Q199)</f>
        <v/>
      </c>
    </row>
    <row r="192" spans="1:4" x14ac:dyDescent="0.3">
      <c r="A192" s="195" t="str">
        <f>IF(ISBLANK('INPUT Midwest &amp; Northeast Data'!A200), "", 'INPUT Midwest &amp; Northeast Data'!A200)</f>
        <v/>
      </c>
      <c r="B192" s="208" t="str">
        <f>IFERROR(IF(VLOOKUP(Table1[[#This Row],[Site ID]],'INPUT Midwest &amp; Northeast Data'!$A$16:$S$300,12, FALSE) = "", "", VLOOKUP(Table1[[#This Row],[Site ID]],'INPUT Midwest &amp; Northeast Data'!$A$16:$S$300,12, FALSE)), "")</f>
        <v/>
      </c>
      <c r="C192" s="196" t="str">
        <f>IFERROR(VLOOKUP(Table1[[#This Row],[Site ID]], 'INPUT Midwest &amp; Northeast Data'!$A$16:$S$300,15, FALSE), "")</f>
        <v/>
      </c>
      <c r="D192" s="66" t="str">
        <f>IF(ISBLANK('INPUT Midwest &amp; Northeast Data'!Q200), "", 'INPUT Midwest &amp; Northeast Data'!Q200)</f>
        <v/>
      </c>
    </row>
    <row r="193" spans="1:4" x14ac:dyDescent="0.3">
      <c r="A193" s="195" t="str">
        <f>IF(ISBLANK('INPUT Midwest &amp; Northeast Data'!A201), "", 'INPUT Midwest &amp; Northeast Data'!A201)</f>
        <v/>
      </c>
      <c r="B193" s="208" t="str">
        <f>IFERROR(IF(VLOOKUP(Table1[[#This Row],[Site ID]],'INPUT Midwest &amp; Northeast Data'!$A$16:$S$300,12, FALSE) = "", "", VLOOKUP(Table1[[#This Row],[Site ID]],'INPUT Midwest &amp; Northeast Data'!$A$16:$S$300,12, FALSE)), "")</f>
        <v/>
      </c>
      <c r="C193" s="196" t="str">
        <f>IFERROR(VLOOKUP(Table1[[#This Row],[Site ID]], 'INPUT Midwest &amp; Northeast Data'!$A$16:$S$300,15, FALSE), "")</f>
        <v/>
      </c>
      <c r="D193" s="66" t="str">
        <f>IF(ISBLANK('INPUT Midwest &amp; Northeast Data'!Q201), "", 'INPUT Midwest &amp; Northeast Data'!Q201)</f>
        <v/>
      </c>
    </row>
    <row r="194" spans="1:4" x14ac:dyDescent="0.3">
      <c r="A194" s="195" t="str">
        <f>IF(ISBLANK('INPUT Midwest &amp; Northeast Data'!A202), "", 'INPUT Midwest &amp; Northeast Data'!A202)</f>
        <v/>
      </c>
      <c r="B194" s="208" t="str">
        <f>IFERROR(IF(VLOOKUP(Table1[[#This Row],[Site ID]],'INPUT Midwest &amp; Northeast Data'!$A$16:$S$300,12, FALSE) = "", "", VLOOKUP(Table1[[#This Row],[Site ID]],'INPUT Midwest &amp; Northeast Data'!$A$16:$S$300,12, FALSE)), "")</f>
        <v/>
      </c>
      <c r="C194" s="196" t="str">
        <f>IFERROR(VLOOKUP(Table1[[#This Row],[Site ID]], 'INPUT Midwest &amp; Northeast Data'!$A$16:$S$300,15, FALSE), "")</f>
        <v/>
      </c>
      <c r="D194" s="66" t="str">
        <f>IF(ISBLANK('INPUT Midwest &amp; Northeast Data'!Q202), "", 'INPUT Midwest &amp; Northeast Data'!Q202)</f>
        <v/>
      </c>
    </row>
    <row r="195" spans="1:4" x14ac:dyDescent="0.3">
      <c r="A195" s="195" t="str">
        <f>IF(ISBLANK('INPUT Midwest &amp; Northeast Data'!A203), "", 'INPUT Midwest &amp; Northeast Data'!A203)</f>
        <v/>
      </c>
      <c r="B195" s="208" t="str">
        <f>IFERROR(IF(VLOOKUP(Table1[[#This Row],[Site ID]],'INPUT Midwest &amp; Northeast Data'!$A$16:$S$300,12, FALSE) = "", "", VLOOKUP(Table1[[#This Row],[Site ID]],'INPUT Midwest &amp; Northeast Data'!$A$16:$S$300,12, FALSE)), "")</f>
        <v/>
      </c>
      <c r="C195" s="196" t="str">
        <f>IFERROR(VLOOKUP(Table1[[#This Row],[Site ID]], 'INPUT Midwest &amp; Northeast Data'!$A$16:$S$300,15, FALSE), "")</f>
        <v/>
      </c>
      <c r="D195" s="66" t="str">
        <f>IF(ISBLANK('INPUT Midwest &amp; Northeast Data'!Q203), "", 'INPUT Midwest &amp; Northeast Data'!Q203)</f>
        <v/>
      </c>
    </row>
    <row r="196" spans="1:4" x14ac:dyDescent="0.3">
      <c r="A196" s="195" t="str">
        <f>IF(ISBLANK('INPUT Midwest &amp; Northeast Data'!A204), "", 'INPUT Midwest &amp; Northeast Data'!A204)</f>
        <v/>
      </c>
      <c r="B196" s="208" t="str">
        <f>IFERROR(IF(VLOOKUP(Table1[[#This Row],[Site ID]],'INPUT Midwest &amp; Northeast Data'!$A$16:$S$300,12, FALSE) = "", "", VLOOKUP(Table1[[#This Row],[Site ID]],'INPUT Midwest &amp; Northeast Data'!$A$16:$S$300,12, FALSE)), "")</f>
        <v/>
      </c>
      <c r="C196" s="196" t="str">
        <f>IFERROR(VLOOKUP(Table1[[#This Row],[Site ID]], 'INPUT Midwest &amp; Northeast Data'!$A$16:$S$300,15, FALSE), "")</f>
        <v/>
      </c>
      <c r="D196" s="66" t="str">
        <f>IF(ISBLANK('INPUT Midwest &amp; Northeast Data'!Q204), "", 'INPUT Midwest &amp; Northeast Data'!Q204)</f>
        <v/>
      </c>
    </row>
    <row r="197" spans="1:4" x14ac:dyDescent="0.3">
      <c r="A197" s="195" t="str">
        <f>IF(ISBLANK('INPUT Midwest &amp; Northeast Data'!A205), "", 'INPUT Midwest &amp; Northeast Data'!A205)</f>
        <v/>
      </c>
      <c r="B197" s="208" t="str">
        <f>IFERROR(IF(VLOOKUP(Table1[[#This Row],[Site ID]],'INPUT Midwest &amp; Northeast Data'!$A$16:$S$300,12, FALSE) = "", "", VLOOKUP(Table1[[#This Row],[Site ID]],'INPUT Midwest &amp; Northeast Data'!$A$16:$S$300,12, FALSE)), "")</f>
        <v/>
      </c>
      <c r="C197" s="196" t="str">
        <f>IFERROR(VLOOKUP(Table1[[#This Row],[Site ID]], 'INPUT Midwest &amp; Northeast Data'!$A$16:$S$300,15, FALSE), "")</f>
        <v/>
      </c>
      <c r="D197" s="66" t="str">
        <f>IF(ISBLANK('INPUT Midwest &amp; Northeast Data'!Q205), "", 'INPUT Midwest &amp; Northeast Data'!Q205)</f>
        <v/>
      </c>
    </row>
    <row r="198" spans="1:4" x14ac:dyDescent="0.3">
      <c r="A198" s="195" t="str">
        <f>IF(ISBLANK('INPUT Midwest &amp; Northeast Data'!A206), "", 'INPUT Midwest &amp; Northeast Data'!A206)</f>
        <v/>
      </c>
      <c r="B198" s="208" t="str">
        <f>IFERROR(IF(VLOOKUP(Table1[[#This Row],[Site ID]],'INPUT Midwest &amp; Northeast Data'!$A$16:$S$300,12, FALSE) = "", "", VLOOKUP(Table1[[#This Row],[Site ID]],'INPUT Midwest &amp; Northeast Data'!$A$16:$S$300,12, FALSE)), "")</f>
        <v/>
      </c>
      <c r="C198" s="196" t="str">
        <f>IFERROR(VLOOKUP(Table1[[#This Row],[Site ID]], 'INPUT Midwest &amp; Northeast Data'!$A$16:$S$300,15, FALSE), "")</f>
        <v/>
      </c>
      <c r="D198" s="66" t="str">
        <f>IF(ISBLANK('INPUT Midwest &amp; Northeast Data'!Q206), "", 'INPUT Midwest &amp; Northeast Data'!Q206)</f>
        <v/>
      </c>
    </row>
    <row r="199" spans="1:4" x14ac:dyDescent="0.3">
      <c r="A199" s="195" t="str">
        <f>IF(ISBLANK('INPUT Midwest &amp; Northeast Data'!A207), "", 'INPUT Midwest &amp; Northeast Data'!A207)</f>
        <v/>
      </c>
      <c r="B199" s="208" t="str">
        <f>IFERROR(IF(VLOOKUP(Table1[[#This Row],[Site ID]],'INPUT Midwest &amp; Northeast Data'!$A$16:$S$300,12, FALSE) = "", "", VLOOKUP(Table1[[#This Row],[Site ID]],'INPUT Midwest &amp; Northeast Data'!$A$16:$S$300,12, FALSE)), "")</f>
        <v/>
      </c>
      <c r="C199" s="196" t="str">
        <f>IFERROR(VLOOKUP(Table1[[#This Row],[Site ID]], 'INPUT Midwest &amp; Northeast Data'!$A$16:$S$300,15, FALSE), "")</f>
        <v/>
      </c>
      <c r="D199" s="66" t="str">
        <f>IF(ISBLANK('INPUT Midwest &amp; Northeast Data'!Q207), "", 'INPUT Midwest &amp; Northeast Data'!Q207)</f>
        <v/>
      </c>
    </row>
    <row r="200" spans="1:4" x14ac:dyDescent="0.3">
      <c r="A200" s="195" t="str">
        <f>IF(ISBLANK('INPUT Midwest &amp; Northeast Data'!A208), "", 'INPUT Midwest &amp; Northeast Data'!A208)</f>
        <v/>
      </c>
      <c r="B200" s="208" t="str">
        <f>IFERROR(IF(VLOOKUP(Table1[[#This Row],[Site ID]],'INPUT Midwest &amp; Northeast Data'!$A$16:$S$300,12, FALSE) = "", "", VLOOKUP(Table1[[#This Row],[Site ID]],'INPUT Midwest &amp; Northeast Data'!$A$16:$S$300,12, FALSE)), "")</f>
        <v/>
      </c>
      <c r="C200" s="196" t="str">
        <f>IFERROR(VLOOKUP(Table1[[#This Row],[Site ID]], 'INPUT Midwest &amp; Northeast Data'!$A$16:$S$300,15, FALSE), "")</f>
        <v/>
      </c>
      <c r="D200" s="66" t="str">
        <f>IF(ISBLANK('INPUT Midwest &amp; Northeast Data'!Q208), "", 'INPUT Midwest &amp; Northeast Data'!Q208)</f>
        <v/>
      </c>
    </row>
    <row r="201" spans="1:4" x14ac:dyDescent="0.3">
      <c r="A201" s="195" t="str">
        <f>IF(ISBLANK('INPUT Midwest &amp; Northeast Data'!A209), "", 'INPUT Midwest &amp; Northeast Data'!A209)</f>
        <v/>
      </c>
      <c r="B201" s="208" t="str">
        <f>IFERROR(IF(VLOOKUP(Table1[[#This Row],[Site ID]],'INPUT Midwest &amp; Northeast Data'!$A$16:$S$300,12, FALSE) = "", "", VLOOKUP(Table1[[#This Row],[Site ID]],'INPUT Midwest &amp; Northeast Data'!$A$16:$S$300,12, FALSE)), "")</f>
        <v/>
      </c>
      <c r="C201" s="196" t="str">
        <f>IFERROR(VLOOKUP(Table1[[#This Row],[Site ID]], 'INPUT Midwest &amp; Northeast Data'!$A$16:$S$300,15, FALSE), "")</f>
        <v/>
      </c>
      <c r="D201" s="66" t="str">
        <f>IF(ISBLANK('INPUT Midwest &amp; Northeast Data'!Q209), "", 'INPUT Midwest &amp; Northeast Data'!Q209)</f>
        <v/>
      </c>
    </row>
    <row r="202" spans="1:4" x14ac:dyDescent="0.3">
      <c r="A202" s="195" t="str">
        <f>IF(ISBLANK('INPUT Midwest &amp; Northeast Data'!A210), "", 'INPUT Midwest &amp; Northeast Data'!A210)</f>
        <v/>
      </c>
      <c r="B202" s="208" t="str">
        <f>IFERROR(IF(VLOOKUP(Table1[[#This Row],[Site ID]],'INPUT Midwest &amp; Northeast Data'!$A$16:$S$300,12, FALSE) = "", "", VLOOKUP(Table1[[#This Row],[Site ID]],'INPUT Midwest &amp; Northeast Data'!$A$16:$S$300,12, FALSE)), "")</f>
        <v/>
      </c>
      <c r="C202" s="196" t="str">
        <f>IFERROR(VLOOKUP(Table1[[#This Row],[Site ID]], 'INPUT Midwest &amp; Northeast Data'!$A$16:$S$300,15, FALSE), "")</f>
        <v/>
      </c>
      <c r="D202" s="66" t="str">
        <f>IF(ISBLANK('INPUT Midwest &amp; Northeast Data'!Q210), "", 'INPUT Midwest &amp; Northeast Data'!Q210)</f>
        <v/>
      </c>
    </row>
    <row r="203" spans="1:4" x14ac:dyDescent="0.3">
      <c r="A203" s="195" t="str">
        <f>IF(ISBLANK('INPUT Midwest &amp; Northeast Data'!A211), "", 'INPUT Midwest &amp; Northeast Data'!A211)</f>
        <v/>
      </c>
      <c r="B203" s="208" t="str">
        <f>IFERROR(IF(VLOOKUP(Table1[[#This Row],[Site ID]],'INPUT Midwest &amp; Northeast Data'!$A$16:$S$300,12, FALSE) = "", "", VLOOKUP(Table1[[#This Row],[Site ID]],'INPUT Midwest &amp; Northeast Data'!$A$16:$S$300,12, FALSE)), "")</f>
        <v/>
      </c>
      <c r="C203" s="196" t="str">
        <f>IFERROR(VLOOKUP(Table1[[#This Row],[Site ID]], 'INPUT Midwest &amp; Northeast Data'!$A$16:$S$300,15, FALSE), "")</f>
        <v/>
      </c>
      <c r="D203" s="66" t="str">
        <f>IF(ISBLANK('INPUT Midwest &amp; Northeast Data'!Q211), "", 'INPUT Midwest &amp; Northeast Data'!Q211)</f>
        <v/>
      </c>
    </row>
    <row r="204" spans="1:4" x14ac:dyDescent="0.3">
      <c r="A204" s="195" t="str">
        <f>IF(ISBLANK('INPUT Midwest &amp; Northeast Data'!A212), "", 'INPUT Midwest &amp; Northeast Data'!A212)</f>
        <v/>
      </c>
      <c r="B204" s="208" t="str">
        <f>IFERROR(IF(VLOOKUP(Table1[[#This Row],[Site ID]],'INPUT Midwest &amp; Northeast Data'!$A$16:$S$300,12, FALSE) = "", "", VLOOKUP(Table1[[#This Row],[Site ID]],'INPUT Midwest &amp; Northeast Data'!$A$16:$S$300,12, FALSE)), "")</f>
        <v/>
      </c>
      <c r="C204" s="196" t="str">
        <f>IFERROR(VLOOKUP(Table1[[#This Row],[Site ID]], 'INPUT Midwest &amp; Northeast Data'!$A$16:$S$300,15, FALSE), "")</f>
        <v/>
      </c>
      <c r="D204" s="66" t="str">
        <f>IF(ISBLANK('INPUT Midwest &amp; Northeast Data'!Q212), "", 'INPUT Midwest &amp; Northeast Data'!Q212)</f>
        <v/>
      </c>
    </row>
    <row r="205" spans="1:4" x14ac:dyDescent="0.3">
      <c r="A205" s="195" t="str">
        <f>IF(ISBLANK('INPUT Midwest &amp; Northeast Data'!A213), "", 'INPUT Midwest &amp; Northeast Data'!A213)</f>
        <v/>
      </c>
      <c r="B205" s="208" t="str">
        <f>IFERROR(IF(VLOOKUP(Table1[[#This Row],[Site ID]],'INPUT Midwest &amp; Northeast Data'!$A$16:$S$300,12, FALSE) = "", "", VLOOKUP(Table1[[#This Row],[Site ID]],'INPUT Midwest &amp; Northeast Data'!$A$16:$S$300,12, FALSE)), "")</f>
        <v/>
      </c>
      <c r="C205" s="196" t="str">
        <f>IFERROR(VLOOKUP(Table1[[#This Row],[Site ID]], 'INPUT Midwest &amp; Northeast Data'!$A$16:$S$300,15, FALSE), "")</f>
        <v/>
      </c>
      <c r="D205" s="66" t="str">
        <f>IF(ISBLANK('INPUT Midwest &amp; Northeast Data'!Q213), "", 'INPUT Midwest &amp; Northeast Data'!Q213)</f>
        <v/>
      </c>
    </row>
    <row r="206" spans="1:4" x14ac:dyDescent="0.3">
      <c r="A206" s="195" t="str">
        <f>IF(ISBLANK('INPUT Midwest &amp; Northeast Data'!A214), "", 'INPUT Midwest &amp; Northeast Data'!A214)</f>
        <v/>
      </c>
      <c r="B206" s="208" t="str">
        <f>IFERROR(IF(VLOOKUP(Table1[[#This Row],[Site ID]],'INPUT Midwest &amp; Northeast Data'!$A$16:$S$300,12, FALSE) = "", "", VLOOKUP(Table1[[#This Row],[Site ID]],'INPUT Midwest &amp; Northeast Data'!$A$16:$S$300,12, FALSE)), "")</f>
        <v/>
      </c>
      <c r="C206" s="196" t="str">
        <f>IFERROR(VLOOKUP(Table1[[#This Row],[Site ID]], 'INPUT Midwest &amp; Northeast Data'!$A$16:$S$300,15, FALSE), "")</f>
        <v/>
      </c>
      <c r="D206" s="66" t="str">
        <f>IF(ISBLANK('INPUT Midwest &amp; Northeast Data'!Q214), "", 'INPUT Midwest &amp; Northeast Data'!Q214)</f>
        <v/>
      </c>
    </row>
    <row r="207" spans="1:4" x14ac:dyDescent="0.3">
      <c r="A207" s="195" t="str">
        <f>IF(ISBLANK('INPUT Midwest &amp; Northeast Data'!A215), "", 'INPUT Midwest &amp; Northeast Data'!A215)</f>
        <v/>
      </c>
      <c r="B207" s="208" t="str">
        <f>IFERROR(IF(VLOOKUP(Table1[[#This Row],[Site ID]],'INPUT Midwest &amp; Northeast Data'!$A$16:$S$300,12, FALSE) = "", "", VLOOKUP(Table1[[#This Row],[Site ID]],'INPUT Midwest &amp; Northeast Data'!$A$16:$S$300,12, FALSE)), "")</f>
        <v/>
      </c>
      <c r="C207" s="196" t="str">
        <f>IFERROR(VLOOKUP(Table1[[#This Row],[Site ID]], 'INPUT Midwest &amp; Northeast Data'!$A$16:$S$300,15, FALSE), "")</f>
        <v/>
      </c>
      <c r="D207" s="66" t="str">
        <f>IF(ISBLANK('INPUT Midwest &amp; Northeast Data'!Q215), "", 'INPUT Midwest &amp; Northeast Data'!Q215)</f>
        <v/>
      </c>
    </row>
    <row r="208" spans="1:4" x14ac:dyDescent="0.3">
      <c r="A208" s="195" t="str">
        <f>IF(ISBLANK('INPUT Midwest &amp; Northeast Data'!A216), "", 'INPUT Midwest &amp; Northeast Data'!A216)</f>
        <v/>
      </c>
      <c r="B208" s="208" t="str">
        <f>IFERROR(IF(VLOOKUP(Table1[[#This Row],[Site ID]],'INPUT Midwest &amp; Northeast Data'!$A$16:$S$300,12, FALSE) = "", "", VLOOKUP(Table1[[#This Row],[Site ID]],'INPUT Midwest &amp; Northeast Data'!$A$16:$S$300,12, FALSE)), "")</f>
        <v/>
      </c>
      <c r="C208" s="196" t="str">
        <f>IFERROR(VLOOKUP(Table1[[#This Row],[Site ID]], 'INPUT Midwest &amp; Northeast Data'!$A$16:$S$300,15, FALSE), "")</f>
        <v/>
      </c>
      <c r="D208" s="66" t="str">
        <f>IF(ISBLANK('INPUT Midwest &amp; Northeast Data'!Q216), "", 'INPUT Midwest &amp; Northeast Data'!Q216)</f>
        <v/>
      </c>
    </row>
    <row r="209" spans="1:4" x14ac:dyDescent="0.3">
      <c r="A209" s="195" t="str">
        <f>IF(ISBLANK('INPUT Midwest &amp; Northeast Data'!A217), "", 'INPUT Midwest &amp; Northeast Data'!A217)</f>
        <v/>
      </c>
      <c r="B209" s="208" t="str">
        <f>IFERROR(IF(VLOOKUP(Table1[[#This Row],[Site ID]],'INPUT Midwest &amp; Northeast Data'!$A$16:$S$300,12, FALSE) = "", "", VLOOKUP(Table1[[#This Row],[Site ID]],'INPUT Midwest &amp; Northeast Data'!$A$16:$S$300,12, FALSE)), "")</f>
        <v/>
      </c>
      <c r="C209" s="196" t="str">
        <f>IFERROR(VLOOKUP(Table1[[#This Row],[Site ID]], 'INPUT Midwest &amp; Northeast Data'!$A$16:$S$300,15, FALSE), "")</f>
        <v/>
      </c>
      <c r="D209" s="66" t="str">
        <f>IF(ISBLANK('INPUT Midwest &amp; Northeast Data'!Q217), "", 'INPUT Midwest &amp; Northeast Data'!Q217)</f>
        <v/>
      </c>
    </row>
    <row r="210" spans="1:4" x14ac:dyDescent="0.3">
      <c r="A210" s="195" t="str">
        <f>IF(ISBLANK('INPUT Midwest &amp; Northeast Data'!A218), "", 'INPUT Midwest &amp; Northeast Data'!A218)</f>
        <v/>
      </c>
      <c r="B210" s="208" t="str">
        <f>IFERROR(IF(VLOOKUP(Table1[[#This Row],[Site ID]],'INPUT Midwest &amp; Northeast Data'!$A$16:$S$300,12, FALSE) = "", "", VLOOKUP(Table1[[#This Row],[Site ID]],'INPUT Midwest &amp; Northeast Data'!$A$16:$S$300,12, FALSE)), "")</f>
        <v/>
      </c>
      <c r="C210" s="196" t="str">
        <f>IFERROR(VLOOKUP(Table1[[#This Row],[Site ID]], 'INPUT Midwest &amp; Northeast Data'!$A$16:$S$300,15, FALSE), "")</f>
        <v/>
      </c>
      <c r="D210" s="66" t="str">
        <f>IF(ISBLANK('INPUT Midwest &amp; Northeast Data'!Q218), "", 'INPUT Midwest &amp; Northeast Data'!Q218)</f>
        <v/>
      </c>
    </row>
    <row r="211" spans="1:4" x14ac:dyDescent="0.3">
      <c r="A211" s="195" t="str">
        <f>IF(ISBLANK('INPUT Midwest &amp; Northeast Data'!A219), "", 'INPUT Midwest &amp; Northeast Data'!A219)</f>
        <v/>
      </c>
      <c r="B211" s="208" t="str">
        <f>IFERROR(IF(VLOOKUP(Table1[[#This Row],[Site ID]],'INPUT Midwest &amp; Northeast Data'!$A$16:$S$300,12, FALSE) = "", "", VLOOKUP(Table1[[#This Row],[Site ID]],'INPUT Midwest &amp; Northeast Data'!$A$16:$S$300,12, FALSE)), "")</f>
        <v/>
      </c>
      <c r="C211" s="196" t="str">
        <f>IFERROR(VLOOKUP(Table1[[#This Row],[Site ID]], 'INPUT Midwest &amp; Northeast Data'!$A$16:$S$300,15, FALSE), "")</f>
        <v/>
      </c>
      <c r="D211" s="66" t="str">
        <f>IF(ISBLANK('INPUT Midwest &amp; Northeast Data'!Q219), "", 'INPUT Midwest &amp; Northeast Data'!Q219)</f>
        <v/>
      </c>
    </row>
    <row r="212" spans="1:4" x14ac:dyDescent="0.3">
      <c r="A212" s="195" t="str">
        <f>IF(ISBLANK('INPUT Midwest &amp; Northeast Data'!A220), "", 'INPUT Midwest &amp; Northeast Data'!A220)</f>
        <v/>
      </c>
      <c r="B212" s="208" t="str">
        <f>IFERROR(IF(VLOOKUP(Table1[[#This Row],[Site ID]],'INPUT Midwest &amp; Northeast Data'!$A$16:$S$300,12, FALSE) = "", "", VLOOKUP(Table1[[#This Row],[Site ID]],'INPUT Midwest &amp; Northeast Data'!$A$16:$S$300,12, FALSE)), "")</f>
        <v/>
      </c>
      <c r="C212" s="196" t="str">
        <f>IFERROR(VLOOKUP(Table1[[#This Row],[Site ID]], 'INPUT Midwest &amp; Northeast Data'!$A$16:$S$300,15, FALSE), "")</f>
        <v/>
      </c>
      <c r="D212" s="66" t="str">
        <f>IF(ISBLANK('INPUT Midwest &amp; Northeast Data'!Q220), "", 'INPUT Midwest &amp; Northeast Data'!Q220)</f>
        <v/>
      </c>
    </row>
    <row r="213" spans="1:4" x14ac:dyDescent="0.3">
      <c r="A213" s="195" t="str">
        <f>IF(ISBLANK('INPUT Midwest &amp; Northeast Data'!A221), "", 'INPUT Midwest &amp; Northeast Data'!A221)</f>
        <v/>
      </c>
      <c r="B213" s="208" t="str">
        <f>IFERROR(IF(VLOOKUP(Table1[[#This Row],[Site ID]],'INPUT Midwest &amp; Northeast Data'!$A$16:$S$300,12, FALSE) = "", "", VLOOKUP(Table1[[#This Row],[Site ID]],'INPUT Midwest &amp; Northeast Data'!$A$16:$S$300,12, FALSE)), "")</f>
        <v/>
      </c>
      <c r="C213" s="196" t="str">
        <f>IFERROR(VLOOKUP(Table1[[#This Row],[Site ID]], 'INPUT Midwest &amp; Northeast Data'!$A$16:$S$300,15, FALSE), "")</f>
        <v/>
      </c>
      <c r="D213" s="66" t="str">
        <f>IF(ISBLANK('INPUT Midwest &amp; Northeast Data'!Q221), "", 'INPUT Midwest &amp; Northeast Data'!Q221)</f>
        <v/>
      </c>
    </row>
    <row r="214" spans="1:4" x14ac:dyDescent="0.3">
      <c r="A214" s="195" t="str">
        <f>IF(ISBLANK('INPUT Midwest &amp; Northeast Data'!A222), "", 'INPUT Midwest &amp; Northeast Data'!A222)</f>
        <v/>
      </c>
      <c r="B214" s="208" t="str">
        <f>IFERROR(IF(VLOOKUP(Table1[[#This Row],[Site ID]],'INPUT Midwest &amp; Northeast Data'!$A$16:$S$300,12, FALSE) = "", "", VLOOKUP(Table1[[#This Row],[Site ID]],'INPUT Midwest &amp; Northeast Data'!$A$16:$S$300,12, FALSE)), "")</f>
        <v/>
      </c>
      <c r="C214" s="196" t="str">
        <f>IFERROR(VLOOKUP(Table1[[#This Row],[Site ID]], 'INPUT Midwest &amp; Northeast Data'!$A$16:$S$300,15, FALSE), "")</f>
        <v/>
      </c>
      <c r="D214" s="66" t="str">
        <f>IF(ISBLANK('INPUT Midwest &amp; Northeast Data'!Q222), "", 'INPUT Midwest &amp; Northeast Data'!Q222)</f>
        <v/>
      </c>
    </row>
    <row r="215" spans="1:4" x14ac:dyDescent="0.3">
      <c r="A215" s="195" t="str">
        <f>IF(ISBLANK('INPUT Midwest &amp; Northeast Data'!A223), "", 'INPUT Midwest &amp; Northeast Data'!A223)</f>
        <v/>
      </c>
      <c r="B215" s="208" t="str">
        <f>IFERROR(IF(VLOOKUP(Table1[[#This Row],[Site ID]],'INPUT Midwest &amp; Northeast Data'!$A$16:$S$300,12, FALSE) = "", "", VLOOKUP(Table1[[#This Row],[Site ID]],'INPUT Midwest &amp; Northeast Data'!$A$16:$S$300,12, FALSE)), "")</f>
        <v/>
      </c>
      <c r="C215" s="196" t="str">
        <f>IFERROR(VLOOKUP(Table1[[#This Row],[Site ID]], 'INPUT Midwest &amp; Northeast Data'!$A$16:$S$300,15, FALSE), "")</f>
        <v/>
      </c>
      <c r="D215" s="66" t="str">
        <f>IF(ISBLANK('INPUT Midwest &amp; Northeast Data'!Q223), "", 'INPUT Midwest &amp; Northeast Data'!Q223)</f>
        <v/>
      </c>
    </row>
    <row r="216" spans="1:4" x14ac:dyDescent="0.3">
      <c r="A216" s="195" t="str">
        <f>IF(ISBLANK('INPUT Midwest &amp; Northeast Data'!A224), "", 'INPUT Midwest &amp; Northeast Data'!A224)</f>
        <v/>
      </c>
      <c r="B216" s="208" t="str">
        <f>IFERROR(IF(VLOOKUP(Table1[[#This Row],[Site ID]],'INPUT Midwest &amp; Northeast Data'!$A$16:$S$300,12, FALSE) = "", "", VLOOKUP(Table1[[#This Row],[Site ID]],'INPUT Midwest &amp; Northeast Data'!$A$16:$S$300,12, FALSE)), "")</f>
        <v/>
      </c>
      <c r="C216" s="196" t="str">
        <f>IFERROR(VLOOKUP(Table1[[#This Row],[Site ID]], 'INPUT Midwest &amp; Northeast Data'!$A$16:$S$300,15, FALSE), "")</f>
        <v/>
      </c>
      <c r="D216" s="66" t="str">
        <f>IF(ISBLANK('INPUT Midwest &amp; Northeast Data'!Q224), "", 'INPUT Midwest &amp; Northeast Data'!Q224)</f>
        <v/>
      </c>
    </row>
    <row r="217" spans="1:4" x14ac:dyDescent="0.3">
      <c r="A217" s="195" t="str">
        <f>IF(ISBLANK('INPUT Midwest &amp; Northeast Data'!A225), "", 'INPUT Midwest &amp; Northeast Data'!A225)</f>
        <v/>
      </c>
      <c r="B217" s="208" t="str">
        <f>IFERROR(IF(VLOOKUP(Table1[[#This Row],[Site ID]],'INPUT Midwest &amp; Northeast Data'!$A$16:$S$300,12, FALSE) = "", "", VLOOKUP(Table1[[#This Row],[Site ID]],'INPUT Midwest &amp; Northeast Data'!$A$16:$S$300,12, FALSE)), "")</f>
        <v/>
      </c>
      <c r="C217" s="196" t="str">
        <f>IFERROR(VLOOKUP(Table1[[#This Row],[Site ID]], 'INPUT Midwest &amp; Northeast Data'!$A$16:$S$300,15, FALSE), "")</f>
        <v/>
      </c>
      <c r="D217" s="66" t="str">
        <f>IF(ISBLANK('INPUT Midwest &amp; Northeast Data'!Q225), "", 'INPUT Midwest &amp; Northeast Data'!Q225)</f>
        <v/>
      </c>
    </row>
    <row r="218" spans="1:4" x14ac:dyDescent="0.3">
      <c r="A218" s="195" t="str">
        <f>IF(ISBLANK('INPUT Midwest &amp; Northeast Data'!A226), "", 'INPUT Midwest &amp; Northeast Data'!A226)</f>
        <v/>
      </c>
      <c r="B218" s="208" t="str">
        <f>IFERROR(IF(VLOOKUP(Table1[[#This Row],[Site ID]],'INPUT Midwest &amp; Northeast Data'!$A$16:$S$300,12, FALSE) = "", "", VLOOKUP(Table1[[#This Row],[Site ID]],'INPUT Midwest &amp; Northeast Data'!$A$16:$S$300,12, FALSE)), "")</f>
        <v/>
      </c>
      <c r="C218" s="196" t="str">
        <f>IFERROR(VLOOKUP(Table1[[#This Row],[Site ID]], 'INPUT Midwest &amp; Northeast Data'!$A$16:$S$300,15, FALSE), "")</f>
        <v/>
      </c>
      <c r="D218" s="66" t="str">
        <f>IF(ISBLANK('INPUT Midwest &amp; Northeast Data'!Q226), "", 'INPUT Midwest &amp; Northeast Data'!Q226)</f>
        <v/>
      </c>
    </row>
    <row r="219" spans="1:4" x14ac:dyDescent="0.3">
      <c r="A219" s="195" t="str">
        <f>IF(ISBLANK('INPUT Midwest &amp; Northeast Data'!A227), "", 'INPUT Midwest &amp; Northeast Data'!A227)</f>
        <v/>
      </c>
      <c r="B219" s="208" t="str">
        <f>IFERROR(IF(VLOOKUP(Table1[[#This Row],[Site ID]],'INPUT Midwest &amp; Northeast Data'!$A$16:$S$300,12, FALSE) = "", "", VLOOKUP(Table1[[#This Row],[Site ID]],'INPUT Midwest &amp; Northeast Data'!$A$16:$S$300,12, FALSE)), "")</f>
        <v/>
      </c>
      <c r="C219" s="196" t="str">
        <f>IFERROR(VLOOKUP(Table1[[#This Row],[Site ID]], 'INPUT Midwest &amp; Northeast Data'!$A$16:$S$300,15, FALSE), "")</f>
        <v/>
      </c>
      <c r="D219" s="66" t="str">
        <f>IF(ISBLANK('INPUT Midwest &amp; Northeast Data'!Q227), "", 'INPUT Midwest &amp; Northeast Data'!Q227)</f>
        <v/>
      </c>
    </row>
    <row r="220" spans="1:4" x14ac:dyDescent="0.3">
      <c r="A220" s="195" t="str">
        <f>IF(ISBLANK('INPUT Midwest &amp; Northeast Data'!A228), "", 'INPUT Midwest &amp; Northeast Data'!A228)</f>
        <v/>
      </c>
      <c r="B220" s="208" t="str">
        <f>IFERROR(IF(VLOOKUP(Table1[[#This Row],[Site ID]],'INPUT Midwest &amp; Northeast Data'!$A$16:$S$300,12, FALSE) = "", "", VLOOKUP(Table1[[#This Row],[Site ID]],'INPUT Midwest &amp; Northeast Data'!$A$16:$S$300,12, FALSE)), "")</f>
        <v/>
      </c>
      <c r="C220" s="196" t="str">
        <f>IFERROR(VLOOKUP(Table1[[#This Row],[Site ID]], 'INPUT Midwest &amp; Northeast Data'!$A$16:$S$300,15, FALSE), "")</f>
        <v/>
      </c>
      <c r="D220" s="66" t="str">
        <f>IF(ISBLANK('INPUT Midwest &amp; Northeast Data'!Q228), "", 'INPUT Midwest &amp; Northeast Data'!Q228)</f>
        <v/>
      </c>
    </row>
    <row r="221" spans="1:4" x14ac:dyDescent="0.3">
      <c r="A221" s="195" t="str">
        <f>IF(ISBLANK('INPUT Midwest &amp; Northeast Data'!A229), "", 'INPUT Midwest &amp; Northeast Data'!A229)</f>
        <v/>
      </c>
      <c r="B221" s="208" t="str">
        <f>IFERROR(IF(VLOOKUP(Table1[[#This Row],[Site ID]],'INPUT Midwest &amp; Northeast Data'!$A$16:$S$300,12, FALSE) = "", "", VLOOKUP(Table1[[#This Row],[Site ID]],'INPUT Midwest &amp; Northeast Data'!$A$16:$S$300,12, FALSE)), "")</f>
        <v/>
      </c>
      <c r="C221" s="196" t="str">
        <f>IFERROR(VLOOKUP(Table1[[#This Row],[Site ID]], 'INPUT Midwest &amp; Northeast Data'!$A$16:$S$300,15, FALSE), "")</f>
        <v/>
      </c>
      <c r="D221" s="66" t="str">
        <f>IF(ISBLANK('INPUT Midwest &amp; Northeast Data'!Q229), "", 'INPUT Midwest &amp; Northeast Data'!Q229)</f>
        <v/>
      </c>
    </row>
    <row r="222" spans="1:4" x14ac:dyDescent="0.3">
      <c r="A222" s="195" t="str">
        <f>IF(ISBLANK('INPUT Midwest &amp; Northeast Data'!A230), "", 'INPUT Midwest &amp; Northeast Data'!A230)</f>
        <v/>
      </c>
      <c r="B222" s="208" t="str">
        <f>IFERROR(IF(VLOOKUP(Table1[[#This Row],[Site ID]],'INPUT Midwest &amp; Northeast Data'!$A$16:$S$300,12, FALSE) = "", "", VLOOKUP(Table1[[#This Row],[Site ID]],'INPUT Midwest &amp; Northeast Data'!$A$16:$S$300,12, FALSE)), "")</f>
        <v/>
      </c>
      <c r="C222" s="196" t="str">
        <f>IFERROR(VLOOKUP(Table1[[#This Row],[Site ID]], 'INPUT Midwest &amp; Northeast Data'!$A$16:$S$300,15, FALSE), "")</f>
        <v/>
      </c>
      <c r="D222" s="66" t="str">
        <f>IF(ISBLANK('INPUT Midwest &amp; Northeast Data'!Q230), "", 'INPUT Midwest &amp; Northeast Data'!Q230)</f>
        <v/>
      </c>
    </row>
    <row r="223" spans="1:4" x14ac:dyDescent="0.3">
      <c r="A223" s="195" t="str">
        <f>IF(ISBLANK('INPUT Midwest &amp; Northeast Data'!A231), "", 'INPUT Midwest &amp; Northeast Data'!A231)</f>
        <v/>
      </c>
      <c r="B223" s="208" t="str">
        <f>IFERROR(IF(VLOOKUP(Table1[[#This Row],[Site ID]],'INPUT Midwest &amp; Northeast Data'!$A$16:$S$300,12, FALSE) = "", "", VLOOKUP(Table1[[#This Row],[Site ID]],'INPUT Midwest &amp; Northeast Data'!$A$16:$S$300,12, FALSE)), "")</f>
        <v/>
      </c>
      <c r="C223" s="196" t="str">
        <f>IFERROR(VLOOKUP(Table1[[#This Row],[Site ID]], 'INPUT Midwest &amp; Northeast Data'!$A$16:$S$300,15, FALSE), "")</f>
        <v/>
      </c>
      <c r="D223" s="66" t="str">
        <f>IF(ISBLANK('INPUT Midwest &amp; Northeast Data'!Q231), "", 'INPUT Midwest &amp; Northeast Data'!Q231)</f>
        <v/>
      </c>
    </row>
    <row r="224" spans="1:4" x14ac:dyDescent="0.3">
      <c r="A224" s="195" t="str">
        <f>IF(ISBLANK('INPUT Midwest &amp; Northeast Data'!A232), "", 'INPUT Midwest &amp; Northeast Data'!A232)</f>
        <v/>
      </c>
      <c r="B224" s="208" t="str">
        <f>IFERROR(IF(VLOOKUP(Table1[[#This Row],[Site ID]],'INPUT Midwest &amp; Northeast Data'!$A$16:$S$300,12, FALSE) = "", "", VLOOKUP(Table1[[#This Row],[Site ID]],'INPUT Midwest &amp; Northeast Data'!$A$16:$S$300,12, FALSE)), "")</f>
        <v/>
      </c>
      <c r="C224" s="196" t="str">
        <f>IFERROR(VLOOKUP(Table1[[#This Row],[Site ID]], 'INPUT Midwest &amp; Northeast Data'!$A$16:$S$300,15, FALSE), "")</f>
        <v/>
      </c>
      <c r="D224" s="66" t="str">
        <f>IF(ISBLANK('INPUT Midwest &amp; Northeast Data'!Q232), "", 'INPUT Midwest &amp; Northeast Data'!Q232)</f>
        <v/>
      </c>
    </row>
    <row r="225" spans="1:4" x14ac:dyDescent="0.3">
      <c r="A225" s="195" t="str">
        <f>IF(ISBLANK('INPUT Midwest &amp; Northeast Data'!A233), "", 'INPUT Midwest &amp; Northeast Data'!A233)</f>
        <v/>
      </c>
      <c r="B225" s="208" t="str">
        <f>IFERROR(IF(VLOOKUP(Table1[[#This Row],[Site ID]],'INPUT Midwest &amp; Northeast Data'!$A$16:$S$300,12, FALSE) = "", "", VLOOKUP(Table1[[#This Row],[Site ID]],'INPUT Midwest &amp; Northeast Data'!$A$16:$S$300,12, FALSE)), "")</f>
        <v/>
      </c>
      <c r="C225" s="196" t="str">
        <f>IFERROR(VLOOKUP(Table1[[#This Row],[Site ID]], 'INPUT Midwest &amp; Northeast Data'!$A$16:$S$300,15, FALSE), "")</f>
        <v/>
      </c>
      <c r="D225" s="66" t="str">
        <f>IF(ISBLANK('INPUT Midwest &amp; Northeast Data'!Q233), "", 'INPUT Midwest &amp; Northeast Data'!Q233)</f>
        <v/>
      </c>
    </row>
    <row r="226" spans="1:4" x14ac:dyDescent="0.3">
      <c r="A226" s="195" t="str">
        <f>IF(ISBLANK('INPUT Midwest &amp; Northeast Data'!A234), "", 'INPUT Midwest &amp; Northeast Data'!A234)</f>
        <v/>
      </c>
      <c r="B226" s="208" t="str">
        <f>IFERROR(IF(VLOOKUP(Table1[[#This Row],[Site ID]],'INPUT Midwest &amp; Northeast Data'!$A$16:$S$300,12, FALSE) = "", "", VLOOKUP(Table1[[#This Row],[Site ID]],'INPUT Midwest &amp; Northeast Data'!$A$16:$S$300,12, FALSE)), "")</f>
        <v/>
      </c>
      <c r="C226" s="196" t="str">
        <f>IFERROR(VLOOKUP(Table1[[#This Row],[Site ID]], 'INPUT Midwest &amp; Northeast Data'!$A$16:$S$300,15, FALSE), "")</f>
        <v/>
      </c>
      <c r="D226" s="66" t="str">
        <f>IF(ISBLANK('INPUT Midwest &amp; Northeast Data'!Q234), "", 'INPUT Midwest &amp; Northeast Data'!Q234)</f>
        <v/>
      </c>
    </row>
    <row r="227" spans="1:4" x14ac:dyDescent="0.3">
      <c r="A227" s="195" t="str">
        <f>IF(ISBLANK('INPUT Midwest &amp; Northeast Data'!A235), "", 'INPUT Midwest &amp; Northeast Data'!A235)</f>
        <v/>
      </c>
      <c r="B227" s="208" t="str">
        <f>IFERROR(IF(VLOOKUP(Table1[[#This Row],[Site ID]],'INPUT Midwest &amp; Northeast Data'!$A$16:$S$300,12, FALSE) = "", "", VLOOKUP(Table1[[#This Row],[Site ID]],'INPUT Midwest &amp; Northeast Data'!$A$16:$S$300,12, FALSE)), "")</f>
        <v/>
      </c>
      <c r="C227" s="196" t="str">
        <f>IFERROR(VLOOKUP(Table1[[#This Row],[Site ID]], 'INPUT Midwest &amp; Northeast Data'!$A$16:$S$300,15, FALSE), "")</f>
        <v/>
      </c>
      <c r="D227" s="66" t="str">
        <f>IF(ISBLANK('INPUT Midwest &amp; Northeast Data'!Q235), "", 'INPUT Midwest &amp; Northeast Data'!Q235)</f>
        <v/>
      </c>
    </row>
    <row r="228" spans="1:4" x14ac:dyDescent="0.3">
      <c r="A228" s="195" t="str">
        <f>IF(ISBLANK('INPUT Midwest &amp; Northeast Data'!A236), "", 'INPUT Midwest &amp; Northeast Data'!A236)</f>
        <v/>
      </c>
      <c r="B228" s="208" t="str">
        <f>IFERROR(IF(VLOOKUP(Table1[[#This Row],[Site ID]],'INPUT Midwest &amp; Northeast Data'!$A$16:$S$300,12, FALSE) = "", "", VLOOKUP(Table1[[#This Row],[Site ID]],'INPUT Midwest &amp; Northeast Data'!$A$16:$S$300,12, FALSE)), "")</f>
        <v/>
      </c>
      <c r="C228" s="196" t="str">
        <f>IFERROR(VLOOKUP(Table1[[#This Row],[Site ID]], 'INPUT Midwest &amp; Northeast Data'!$A$16:$S$300,15, FALSE), "")</f>
        <v/>
      </c>
      <c r="D228" s="66" t="str">
        <f>IF(ISBLANK('INPUT Midwest &amp; Northeast Data'!Q236), "", 'INPUT Midwest &amp; Northeast Data'!Q236)</f>
        <v/>
      </c>
    </row>
    <row r="229" spans="1:4" x14ac:dyDescent="0.3">
      <c r="A229" s="195" t="str">
        <f>IF(ISBLANK('INPUT Midwest &amp; Northeast Data'!A237), "", 'INPUT Midwest &amp; Northeast Data'!A237)</f>
        <v/>
      </c>
      <c r="B229" s="208" t="str">
        <f>IFERROR(IF(VLOOKUP(Table1[[#This Row],[Site ID]],'INPUT Midwest &amp; Northeast Data'!$A$16:$S$300,12, FALSE) = "", "", VLOOKUP(Table1[[#This Row],[Site ID]],'INPUT Midwest &amp; Northeast Data'!$A$16:$S$300,12, FALSE)), "")</f>
        <v/>
      </c>
      <c r="C229" s="196" t="str">
        <f>IFERROR(VLOOKUP(Table1[[#This Row],[Site ID]], 'INPUT Midwest &amp; Northeast Data'!$A$16:$S$300,15, FALSE), "")</f>
        <v/>
      </c>
      <c r="D229" s="66" t="str">
        <f>IF(ISBLANK('INPUT Midwest &amp; Northeast Data'!Q237), "", 'INPUT Midwest &amp; Northeast Data'!Q237)</f>
        <v/>
      </c>
    </row>
    <row r="230" spans="1:4" x14ac:dyDescent="0.3">
      <c r="A230" s="195" t="str">
        <f>IF(ISBLANK('INPUT Midwest &amp; Northeast Data'!A238), "", 'INPUT Midwest &amp; Northeast Data'!A238)</f>
        <v/>
      </c>
      <c r="B230" s="208" t="str">
        <f>IFERROR(IF(VLOOKUP(Table1[[#This Row],[Site ID]],'INPUT Midwest &amp; Northeast Data'!$A$16:$S$300,12, FALSE) = "", "", VLOOKUP(Table1[[#This Row],[Site ID]],'INPUT Midwest &amp; Northeast Data'!$A$16:$S$300,12, FALSE)), "")</f>
        <v/>
      </c>
      <c r="C230" s="196" t="str">
        <f>IFERROR(VLOOKUP(Table1[[#This Row],[Site ID]], 'INPUT Midwest &amp; Northeast Data'!$A$16:$S$300,15, FALSE), "")</f>
        <v/>
      </c>
      <c r="D230" s="66" t="str">
        <f>IF(ISBLANK('INPUT Midwest &amp; Northeast Data'!Q238), "", 'INPUT Midwest &amp; Northeast Data'!Q238)</f>
        <v/>
      </c>
    </row>
    <row r="231" spans="1:4" x14ac:dyDescent="0.3">
      <c r="A231" s="195" t="str">
        <f>IF(ISBLANK('INPUT Midwest &amp; Northeast Data'!A239), "", 'INPUT Midwest &amp; Northeast Data'!A239)</f>
        <v/>
      </c>
      <c r="B231" s="208" t="str">
        <f>IFERROR(IF(VLOOKUP(Table1[[#This Row],[Site ID]],'INPUT Midwest &amp; Northeast Data'!$A$16:$S$300,12, FALSE) = "", "", VLOOKUP(Table1[[#This Row],[Site ID]],'INPUT Midwest &amp; Northeast Data'!$A$16:$S$300,12, FALSE)), "")</f>
        <v/>
      </c>
      <c r="C231" s="196" t="str">
        <f>IFERROR(VLOOKUP(Table1[[#This Row],[Site ID]], 'INPUT Midwest &amp; Northeast Data'!$A$16:$S$300,15, FALSE), "")</f>
        <v/>
      </c>
      <c r="D231" s="66" t="str">
        <f>IF(ISBLANK('INPUT Midwest &amp; Northeast Data'!Q239), "", 'INPUT Midwest &amp; Northeast Data'!Q239)</f>
        <v/>
      </c>
    </row>
    <row r="232" spans="1:4" x14ac:dyDescent="0.3">
      <c r="A232" s="195" t="str">
        <f>IF(ISBLANK('INPUT Midwest &amp; Northeast Data'!A240), "", 'INPUT Midwest &amp; Northeast Data'!A240)</f>
        <v/>
      </c>
      <c r="B232" s="208" t="str">
        <f>IFERROR(IF(VLOOKUP(Table1[[#This Row],[Site ID]],'INPUT Midwest &amp; Northeast Data'!$A$16:$S$300,12, FALSE) = "", "", VLOOKUP(Table1[[#This Row],[Site ID]],'INPUT Midwest &amp; Northeast Data'!$A$16:$S$300,12, FALSE)), "")</f>
        <v/>
      </c>
      <c r="C232" s="196" t="str">
        <f>IFERROR(VLOOKUP(Table1[[#This Row],[Site ID]], 'INPUT Midwest &amp; Northeast Data'!$A$16:$S$300,15, FALSE), "")</f>
        <v/>
      </c>
      <c r="D232" s="66" t="str">
        <f>IF(ISBLANK('INPUT Midwest &amp; Northeast Data'!Q240), "", 'INPUT Midwest &amp; Northeast Data'!Q240)</f>
        <v/>
      </c>
    </row>
    <row r="233" spans="1:4" x14ac:dyDescent="0.3">
      <c r="A233" s="195" t="str">
        <f>IF(ISBLANK('INPUT Midwest &amp; Northeast Data'!A241), "", 'INPUT Midwest &amp; Northeast Data'!A241)</f>
        <v/>
      </c>
      <c r="B233" s="208" t="str">
        <f>IFERROR(IF(VLOOKUP(Table1[[#This Row],[Site ID]],'INPUT Midwest &amp; Northeast Data'!$A$16:$S$300,12, FALSE) = "", "", VLOOKUP(Table1[[#This Row],[Site ID]],'INPUT Midwest &amp; Northeast Data'!$A$16:$S$300,12, FALSE)), "")</f>
        <v/>
      </c>
      <c r="C233" s="196" t="str">
        <f>IFERROR(VLOOKUP(Table1[[#This Row],[Site ID]], 'INPUT Midwest &amp; Northeast Data'!$A$16:$S$300,15, FALSE), "")</f>
        <v/>
      </c>
      <c r="D233" s="66" t="str">
        <f>IF(ISBLANK('INPUT Midwest &amp; Northeast Data'!Q241), "", 'INPUT Midwest &amp; Northeast Data'!Q241)</f>
        <v/>
      </c>
    </row>
    <row r="234" spans="1:4" x14ac:dyDescent="0.3">
      <c r="A234" s="195" t="str">
        <f>IF(ISBLANK('INPUT Midwest &amp; Northeast Data'!A242), "", 'INPUT Midwest &amp; Northeast Data'!A242)</f>
        <v/>
      </c>
      <c r="B234" s="208" t="str">
        <f>IFERROR(IF(VLOOKUP(Table1[[#This Row],[Site ID]],'INPUT Midwest &amp; Northeast Data'!$A$16:$S$300,12, FALSE) = "", "", VLOOKUP(Table1[[#This Row],[Site ID]],'INPUT Midwest &amp; Northeast Data'!$A$16:$S$300,12, FALSE)), "")</f>
        <v/>
      </c>
      <c r="C234" s="196" t="str">
        <f>IFERROR(VLOOKUP(Table1[[#This Row],[Site ID]], 'INPUT Midwest &amp; Northeast Data'!$A$16:$S$300,15, FALSE), "")</f>
        <v/>
      </c>
      <c r="D234" s="66" t="str">
        <f>IF(ISBLANK('INPUT Midwest &amp; Northeast Data'!Q242), "", 'INPUT Midwest &amp; Northeast Data'!Q242)</f>
        <v/>
      </c>
    </row>
    <row r="235" spans="1:4" x14ac:dyDescent="0.3">
      <c r="A235" s="195" t="str">
        <f>IF(ISBLANK('INPUT Midwest &amp; Northeast Data'!A243), "", 'INPUT Midwest &amp; Northeast Data'!A243)</f>
        <v/>
      </c>
      <c r="B235" s="208" t="str">
        <f>IFERROR(IF(VLOOKUP(Table1[[#This Row],[Site ID]],'INPUT Midwest &amp; Northeast Data'!$A$16:$S$300,12, FALSE) = "", "", VLOOKUP(Table1[[#This Row],[Site ID]],'INPUT Midwest &amp; Northeast Data'!$A$16:$S$300,12, FALSE)), "")</f>
        <v/>
      </c>
      <c r="C235" s="196" t="str">
        <f>IFERROR(VLOOKUP(Table1[[#This Row],[Site ID]], 'INPUT Midwest &amp; Northeast Data'!$A$16:$S$300,15, FALSE), "")</f>
        <v/>
      </c>
      <c r="D235" s="66" t="str">
        <f>IF(ISBLANK('INPUT Midwest &amp; Northeast Data'!Q243), "", 'INPUT Midwest &amp; Northeast Data'!Q243)</f>
        <v/>
      </c>
    </row>
    <row r="236" spans="1:4" x14ac:dyDescent="0.3">
      <c r="A236" s="195" t="str">
        <f>IF(ISBLANK('INPUT Midwest &amp; Northeast Data'!A244), "", 'INPUT Midwest &amp; Northeast Data'!A244)</f>
        <v/>
      </c>
      <c r="B236" s="208" t="str">
        <f>IFERROR(IF(VLOOKUP(Table1[[#This Row],[Site ID]],'INPUT Midwest &amp; Northeast Data'!$A$16:$S$300,12, FALSE) = "", "", VLOOKUP(Table1[[#This Row],[Site ID]],'INPUT Midwest &amp; Northeast Data'!$A$16:$S$300,12, FALSE)), "")</f>
        <v/>
      </c>
      <c r="C236" s="196" t="str">
        <f>IFERROR(VLOOKUP(Table1[[#This Row],[Site ID]], 'INPUT Midwest &amp; Northeast Data'!$A$16:$S$300,15, FALSE), "")</f>
        <v/>
      </c>
      <c r="D236" s="66" t="str">
        <f>IF(ISBLANK('INPUT Midwest &amp; Northeast Data'!Q244), "", 'INPUT Midwest &amp; Northeast Data'!Q244)</f>
        <v/>
      </c>
    </row>
    <row r="237" spans="1:4" x14ac:dyDescent="0.3">
      <c r="A237" s="195" t="str">
        <f>IF(ISBLANK('INPUT Midwest &amp; Northeast Data'!A245), "", 'INPUT Midwest &amp; Northeast Data'!A245)</f>
        <v/>
      </c>
      <c r="B237" s="208" t="str">
        <f>IFERROR(IF(VLOOKUP(Table1[[#This Row],[Site ID]],'INPUT Midwest &amp; Northeast Data'!$A$16:$S$300,12, FALSE) = "", "", VLOOKUP(Table1[[#This Row],[Site ID]],'INPUT Midwest &amp; Northeast Data'!$A$16:$S$300,12, FALSE)), "")</f>
        <v/>
      </c>
      <c r="C237" s="196" t="str">
        <f>IFERROR(VLOOKUP(Table1[[#This Row],[Site ID]], 'INPUT Midwest &amp; Northeast Data'!$A$16:$S$300,15, FALSE), "")</f>
        <v/>
      </c>
      <c r="D237" s="66" t="str">
        <f>IF(ISBLANK('INPUT Midwest &amp; Northeast Data'!Q245), "", 'INPUT Midwest &amp; Northeast Data'!Q245)</f>
        <v/>
      </c>
    </row>
    <row r="238" spans="1:4" x14ac:dyDescent="0.3">
      <c r="A238" s="195" t="str">
        <f>IF(ISBLANK('INPUT Midwest &amp; Northeast Data'!A246), "", 'INPUT Midwest &amp; Northeast Data'!A246)</f>
        <v/>
      </c>
      <c r="B238" s="208" t="str">
        <f>IFERROR(IF(VLOOKUP(Table1[[#This Row],[Site ID]],'INPUT Midwest &amp; Northeast Data'!$A$16:$S$300,12, FALSE) = "", "", VLOOKUP(Table1[[#This Row],[Site ID]],'INPUT Midwest &amp; Northeast Data'!$A$16:$S$300,12, FALSE)), "")</f>
        <v/>
      </c>
      <c r="C238" s="196" t="str">
        <f>IFERROR(VLOOKUP(Table1[[#This Row],[Site ID]], 'INPUT Midwest &amp; Northeast Data'!$A$16:$S$300,15, FALSE), "")</f>
        <v/>
      </c>
      <c r="D238" s="66" t="str">
        <f>IF(ISBLANK('INPUT Midwest &amp; Northeast Data'!Q246), "", 'INPUT Midwest &amp; Northeast Data'!Q246)</f>
        <v/>
      </c>
    </row>
    <row r="239" spans="1:4" x14ac:dyDescent="0.3">
      <c r="A239" s="195" t="str">
        <f>IF(ISBLANK('INPUT Midwest &amp; Northeast Data'!A247), "", 'INPUT Midwest &amp; Northeast Data'!A247)</f>
        <v/>
      </c>
      <c r="B239" s="208" t="str">
        <f>IFERROR(IF(VLOOKUP(Table1[[#This Row],[Site ID]],'INPUT Midwest &amp; Northeast Data'!$A$16:$S$300,12, FALSE) = "", "", VLOOKUP(Table1[[#This Row],[Site ID]],'INPUT Midwest &amp; Northeast Data'!$A$16:$S$300,12, FALSE)), "")</f>
        <v/>
      </c>
      <c r="C239" s="196" t="str">
        <f>IFERROR(VLOOKUP(Table1[[#This Row],[Site ID]], 'INPUT Midwest &amp; Northeast Data'!$A$16:$S$300,15, FALSE), "")</f>
        <v/>
      </c>
      <c r="D239" s="66" t="str">
        <f>IF(ISBLANK('INPUT Midwest &amp; Northeast Data'!Q247), "", 'INPUT Midwest &amp; Northeast Data'!Q247)</f>
        <v/>
      </c>
    </row>
    <row r="240" spans="1:4" x14ac:dyDescent="0.3">
      <c r="A240" s="195" t="str">
        <f>IF(ISBLANK('INPUT Midwest &amp; Northeast Data'!A248), "", 'INPUT Midwest &amp; Northeast Data'!A248)</f>
        <v/>
      </c>
      <c r="B240" s="208" t="str">
        <f>IFERROR(IF(VLOOKUP(Table1[[#This Row],[Site ID]],'INPUT Midwest &amp; Northeast Data'!$A$16:$S$300,12, FALSE) = "", "", VLOOKUP(Table1[[#This Row],[Site ID]],'INPUT Midwest &amp; Northeast Data'!$A$16:$S$300,12, FALSE)), "")</f>
        <v/>
      </c>
      <c r="C240" s="196" t="str">
        <f>IFERROR(VLOOKUP(Table1[[#This Row],[Site ID]], 'INPUT Midwest &amp; Northeast Data'!$A$16:$S$300,15, FALSE), "")</f>
        <v/>
      </c>
      <c r="D240" s="66" t="str">
        <f>IF(ISBLANK('INPUT Midwest &amp; Northeast Data'!Q248), "", 'INPUT Midwest &amp; Northeast Data'!Q248)</f>
        <v/>
      </c>
    </row>
    <row r="241" spans="1:4" x14ac:dyDescent="0.3">
      <c r="A241" s="195" t="str">
        <f>IF(ISBLANK('INPUT Midwest &amp; Northeast Data'!A249), "", 'INPUT Midwest &amp; Northeast Data'!A249)</f>
        <v/>
      </c>
      <c r="B241" s="208" t="str">
        <f>IFERROR(IF(VLOOKUP(Table1[[#This Row],[Site ID]],'INPUT Midwest &amp; Northeast Data'!$A$16:$S$300,12, FALSE) = "", "", VLOOKUP(Table1[[#This Row],[Site ID]],'INPUT Midwest &amp; Northeast Data'!$A$16:$S$300,12, FALSE)), "")</f>
        <v/>
      </c>
      <c r="C241" s="196" t="str">
        <f>IFERROR(VLOOKUP(Table1[[#This Row],[Site ID]], 'INPUT Midwest &amp; Northeast Data'!$A$16:$S$300,15, FALSE), "")</f>
        <v/>
      </c>
      <c r="D241" s="66" t="str">
        <f>IF(ISBLANK('INPUT Midwest &amp; Northeast Data'!Q249), "", 'INPUT Midwest &amp; Northeast Data'!Q249)</f>
        <v/>
      </c>
    </row>
    <row r="242" spans="1:4" x14ac:dyDescent="0.3">
      <c r="A242" s="195" t="str">
        <f>IF(ISBLANK('INPUT Midwest &amp; Northeast Data'!A250), "", 'INPUT Midwest &amp; Northeast Data'!A250)</f>
        <v/>
      </c>
      <c r="B242" s="208" t="str">
        <f>IFERROR(IF(VLOOKUP(Table1[[#This Row],[Site ID]],'INPUT Midwest &amp; Northeast Data'!$A$16:$S$300,12, FALSE) = "", "", VLOOKUP(Table1[[#This Row],[Site ID]],'INPUT Midwest &amp; Northeast Data'!$A$16:$S$300,12, FALSE)), "")</f>
        <v/>
      </c>
      <c r="C242" s="196" t="str">
        <f>IFERROR(VLOOKUP(Table1[[#This Row],[Site ID]], 'INPUT Midwest &amp; Northeast Data'!$A$16:$S$300,15, FALSE), "")</f>
        <v/>
      </c>
      <c r="D242" s="66" t="str">
        <f>IF(ISBLANK('INPUT Midwest &amp; Northeast Data'!Q250), "", 'INPUT Midwest &amp; Northeast Data'!Q250)</f>
        <v/>
      </c>
    </row>
    <row r="243" spans="1:4" x14ac:dyDescent="0.3">
      <c r="A243" s="195" t="str">
        <f>IF(ISBLANK('INPUT Midwest &amp; Northeast Data'!A251), "", 'INPUT Midwest &amp; Northeast Data'!A251)</f>
        <v/>
      </c>
      <c r="B243" s="208" t="str">
        <f>IFERROR(IF(VLOOKUP(Table1[[#This Row],[Site ID]],'INPUT Midwest &amp; Northeast Data'!$A$16:$S$300,12, FALSE) = "", "", VLOOKUP(Table1[[#This Row],[Site ID]],'INPUT Midwest &amp; Northeast Data'!$A$16:$S$300,12, FALSE)), "")</f>
        <v/>
      </c>
      <c r="C243" s="196" t="str">
        <f>IFERROR(VLOOKUP(Table1[[#This Row],[Site ID]], 'INPUT Midwest &amp; Northeast Data'!$A$16:$S$300,15, FALSE), "")</f>
        <v/>
      </c>
      <c r="D243" s="66" t="str">
        <f>IF(ISBLANK('INPUT Midwest &amp; Northeast Data'!Q251), "", 'INPUT Midwest &amp; Northeast Data'!Q251)</f>
        <v/>
      </c>
    </row>
    <row r="244" spans="1:4" x14ac:dyDescent="0.3">
      <c r="A244" s="195" t="str">
        <f>IF(ISBLANK('INPUT Midwest &amp; Northeast Data'!A252), "", 'INPUT Midwest &amp; Northeast Data'!A252)</f>
        <v/>
      </c>
      <c r="B244" s="208" t="str">
        <f>IFERROR(IF(VLOOKUP(Table1[[#This Row],[Site ID]],'INPUT Midwest &amp; Northeast Data'!$A$16:$S$300,12, FALSE) = "", "", VLOOKUP(Table1[[#This Row],[Site ID]],'INPUT Midwest &amp; Northeast Data'!$A$16:$S$300,12, FALSE)), "")</f>
        <v/>
      </c>
      <c r="C244" s="196" t="str">
        <f>IFERROR(VLOOKUP(Table1[[#This Row],[Site ID]], 'INPUT Midwest &amp; Northeast Data'!$A$16:$S$300,15, FALSE), "")</f>
        <v/>
      </c>
      <c r="D244" s="66" t="str">
        <f>IF(ISBLANK('INPUT Midwest &amp; Northeast Data'!Q252), "", 'INPUT Midwest &amp; Northeast Data'!Q252)</f>
        <v/>
      </c>
    </row>
    <row r="245" spans="1:4" x14ac:dyDescent="0.3">
      <c r="A245" s="195" t="str">
        <f>IF(ISBLANK('INPUT Midwest &amp; Northeast Data'!A253), "", 'INPUT Midwest &amp; Northeast Data'!A253)</f>
        <v/>
      </c>
      <c r="B245" s="208" t="str">
        <f>IFERROR(IF(VLOOKUP(Table1[[#This Row],[Site ID]],'INPUT Midwest &amp; Northeast Data'!$A$16:$S$300,12, FALSE) = "", "", VLOOKUP(Table1[[#This Row],[Site ID]],'INPUT Midwest &amp; Northeast Data'!$A$16:$S$300,12, FALSE)), "")</f>
        <v/>
      </c>
      <c r="C245" s="196" t="str">
        <f>IFERROR(VLOOKUP(Table1[[#This Row],[Site ID]], 'INPUT Midwest &amp; Northeast Data'!$A$16:$S$300,15, FALSE), "")</f>
        <v/>
      </c>
      <c r="D245" s="66" t="str">
        <f>IF(ISBLANK('INPUT Midwest &amp; Northeast Data'!Q253), "", 'INPUT Midwest &amp; Northeast Data'!Q253)</f>
        <v/>
      </c>
    </row>
    <row r="246" spans="1:4" x14ac:dyDescent="0.3">
      <c r="A246" s="195" t="str">
        <f>IF(ISBLANK('INPUT Midwest &amp; Northeast Data'!A254), "", 'INPUT Midwest &amp; Northeast Data'!A254)</f>
        <v/>
      </c>
      <c r="B246" s="208" t="str">
        <f>IFERROR(IF(VLOOKUP(Table1[[#This Row],[Site ID]],'INPUT Midwest &amp; Northeast Data'!$A$16:$S$300,12, FALSE) = "", "", VLOOKUP(Table1[[#This Row],[Site ID]],'INPUT Midwest &amp; Northeast Data'!$A$16:$S$300,12, FALSE)), "")</f>
        <v/>
      </c>
      <c r="C246" s="196" t="str">
        <f>IFERROR(VLOOKUP(Table1[[#This Row],[Site ID]], 'INPUT Midwest &amp; Northeast Data'!$A$16:$S$300,15, FALSE), "")</f>
        <v/>
      </c>
      <c r="D246" s="66" t="str">
        <f>IF(ISBLANK('INPUT Midwest &amp; Northeast Data'!Q254), "", 'INPUT Midwest &amp; Northeast Data'!Q254)</f>
        <v/>
      </c>
    </row>
    <row r="247" spans="1:4" x14ac:dyDescent="0.3">
      <c r="A247" s="195" t="str">
        <f>IF(ISBLANK('INPUT Midwest &amp; Northeast Data'!A255), "", 'INPUT Midwest &amp; Northeast Data'!A255)</f>
        <v/>
      </c>
      <c r="B247" s="208" t="str">
        <f>IFERROR(IF(VLOOKUP(Table1[[#This Row],[Site ID]],'INPUT Midwest &amp; Northeast Data'!$A$16:$S$300,12, FALSE) = "", "", VLOOKUP(Table1[[#This Row],[Site ID]],'INPUT Midwest &amp; Northeast Data'!$A$16:$S$300,12, FALSE)), "")</f>
        <v/>
      </c>
      <c r="C247" s="196" t="str">
        <f>IFERROR(VLOOKUP(Table1[[#This Row],[Site ID]], 'INPUT Midwest &amp; Northeast Data'!$A$16:$S$300,15, FALSE), "")</f>
        <v/>
      </c>
      <c r="D247" s="66" t="str">
        <f>IF(ISBLANK('INPUT Midwest &amp; Northeast Data'!Q255), "", 'INPUT Midwest &amp; Northeast Data'!Q255)</f>
        <v/>
      </c>
    </row>
    <row r="248" spans="1:4" x14ac:dyDescent="0.3">
      <c r="A248" s="195" t="str">
        <f>IF(ISBLANK('INPUT Midwest &amp; Northeast Data'!A256), "", 'INPUT Midwest &amp; Northeast Data'!A256)</f>
        <v/>
      </c>
      <c r="B248" s="208" t="str">
        <f>IFERROR(IF(VLOOKUP(Table1[[#This Row],[Site ID]],'INPUT Midwest &amp; Northeast Data'!$A$16:$S$300,12, FALSE) = "", "", VLOOKUP(Table1[[#This Row],[Site ID]],'INPUT Midwest &amp; Northeast Data'!$A$16:$S$300,12, FALSE)), "")</f>
        <v/>
      </c>
      <c r="C248" s="196" t="str">
        <f>IFERROR(VLOOKUP(Table1[[#This Row],[Site ID]], 'INPUT Midwest &amp; Northeast Data'!$A$16:$S$300,15, FALSE), "")</f>
        <v/>
      </c>
      <c r="D248" s="66" t="str">
        <f>IF(ISBLANK('INPUT Midwest &amp; Northeast Data'!Q256), "", 'INPUT Midwest &amp; Northeast Data'!Q256)</f>
        <v/>
      </c>
    </row>
    <row r="249" spans="1:4" x14ac:dyDescent="0.3">
      <c r="A249" s="195" t="str">
        <f>IF(ISBLANK('INPUT Midwest &amp; Northeast Data'!A257), "", 'INPUT Midwest &amp; Northeast Data'!A257)</f>
        <v/>
      </c>
      <c r="B249" s="208" t="str">
        <f>IFERROR(IF(VLOOKUP(Table1[[#This Row],[Site ID]],'INPUT Midwest &amp; Northeast Data'!$A$16:$S$300,12, FALSE) = "", "", VLOOKUP(Table1[[#This Row],[Site ID]],'INPUT Midwest &amp; Northeast Data'!$A$16:$S$300,12, FALSE)), "")</f>
        <v/>
      </c>
      <c r="C249" s="196" t="str">
        <f>IFERROR(VLOOKUP(Table1[[#This Row],[Site ID]], 'INPUT Midwest &amp; Northeast Data'!$A$16:$S$300,15, FALSE), "")</f>
        <v/>
      </c>
      <c r="D249" s="66" t="str">
        <f>IF(ISBLANK('INPUT Midwest &amp; Northeast Data'!Q257), "", 'INPUT Midwest &amp; Northeast Data'!Q257)</f>
        <v/>
      </c>
    </row>
    <row r="250" spans="1:4" x14ac:dyDescent="0.3">
      <c r="A250" s="195" t="str">
        <f>IF(ISBLANK('INPUT Midwest &amp; Northeast Data'!A258), "", 'INPUT Midwest &amp; Northeast Data'!A258)</f>
        <v/>
      </c>
      <c r="B250" s="208" t="str">
        <f>IFERROR(IF(VLOOKUP(Table1[[#This Row],[Site ID]],'INPUT Midwest &amp; Northeast Data'!$A$16:$S$300,12, FALSE) = "", "", VLOOKUP(Table1[[#This Row],[Site ID]],'INPUT Midwest &amp; Northeast Data'!$A$16:$S$300,12, FALSE)), "")</f>
        <v/>
      </c>
      <c r="C250" s="196" t="str">
        <f>IFERROR(VLOOKUP(Table1[[#This Row],[Site ID]], 'INPUT Midwest &amp; Northeast Data'!$A$16:$S$300,15, FALSE), "")</f>
        <v/>
      </c>
      <c r="D250" s="66" t="str">
        <f>IF(ISBLANK('INPUT Midwest &amp; Northeast Data'!Q258), "", 'INPUT Midwest &amp; Northeast Data'!Q258)</f>
        <v/>
      </c>
    </row>
    <row r="251" spans="1:4" x14ac:dyDescent="0.3">
      <c r="A251" s="195" t="str">
        <f>IF(ISBLANK('INPUT Midwest &amp; Northeast Data'!A259), "", 'INPUT Midwest &amp; Northeast Data'!A259)</f>
        <v/>
      </c>
      <c r="B251" s="208" t="str">
        <f>IFERROR(IF(VLOOKUP(Table1[[#This Row],[Site ID]],'INPUT Midwest &amp; Northeast Data'!$A$16:$S$300,12, FALSE) = "", "", VLOOKUP(Table1[[#This Row],[Site ID]],'INPUT Midwest &amp; Northeast Data'!$A$16:$S$300,12, FALSE)), "")</f>
        <v/>
      </c>
      <c r="C251" s="196" t="str">
        <f>IFERROR(VLOOKUP(Table1[[#This Row],[Site ID]], 'INPUT Midwest &amp; Northeast Data'!$A$16:$S$300,15, FALSE), "")</f>
        <v/>
      </c>
      <c r="D251" s="66" t="str">
        <f>IF(ISBLANK('INPUT Midwest &amp; Northeast Data'!Q259), "", 'INPUT Midwest &amp; Northeast Data'!Q259)</f>
        <v/>
      </c>
    </row>
    <row r="252" spans="1:4" x14ac:dyDescent="0.3">
      <c r="A252" s="195" t="str">
        <f>IF(ISBLANK('INPUT Midwest &amp; Northeast Data'!A260), "", 'INPUT Midwest &amp; Northeast Data'!A260)</f>
        <v/>
      </c>
      <c r="B252" s="208" t="str">
        <f>IFERROR(IF(VLOOKUP(Table1[[#This Row],[Site ID]],'INPUT Midwest &amp; Northeast Data'!$A$16:$S$300,12, FALSE) = "", "", VLOOKUP(Table1[[#This Row],[Site ID]],'INPUT Midwest &amp; Northeast Data'!$A$16:$S$300,12, FALSE)), "")</f>
        <v/>
      </c>
      <c r="C252" s="196" t="str">
        <f>IFERROR(VLOOKUP(Table1[[#This Row],[Site ID]], 'INPUT Midwest &amp; Northeast Data'!$A$16:$S$300,15, FALSE), "")</f>
        <v/>
      </c>
      <c r="D252" s="66" t="str">
        <f>IF(ISBLANK('INPUT Midwest &amp; Northeast Data'!Q260), "", 'INPUT Midwest &amp; Northeast Data'!Q260)</f>
        <v/>
      </c>
    </row>
    <row r="253" spans="1:4" x14ac:dyDescent="0.3">
      <c r="A253" s="195" t="str">
        <f>IF(ISBLANK('INPUT Midwest &amp; Northeast Data'!A261), "", 'INPUT Midwest &amp; Northeast Data'!A261)</f>
        <v/>
      </c>
      <c r="B253" s="208" t="str">
        <f>IFERROR(IF(VLOOKUP(Table1[[#This Row],[Site ID]],'INPUT Midwest &amp; Northeast Data'!$A$16:$S$300,12, FALSE) = "", "", VLOOKUP(Table1[[#This Row],[Site ID]],'INPUT Midwest &amp; Northeast Data'!$A$16:$S$300,12, FALSE)), "")</f>
        <v/>
      </c>
      <c r="C253" s="196" t="str">
        <f>IFERROR(VLOOKUP(Table1[[#This Row],[Site ID]], 'INPUT Midwest &amp; Northeast Data'!$A$16:$S$300,15, FALSE), "")</f>
        <v/>
      </c>
      <c r="D253" s="66" t="str">
        <f>IF(ISBLANK('INPUT Midwest &amp; Northeast Data'!Q261), "", 'INPUT Midwest &amp; Northeast Data'!Q261)</f>
        <v/>
      </c>
    </row>
    <row r="254" spans="1:4" x14ac:dyDescent="0.3">
      <c r="A254" s="195" t="str">
        <f>IF(ISBLANK('INPUT Midwest &amp; Northeast Data'!A262), "", 'INPUT Midwest &amp; Northeast Data'!A262)</f>
        <v/>
      </c>
      <c r="B254" s="208" t="str">
        <f>IFERROR(IF(VLOOKUP(Table1[[#This Row],[Site ID]],'INPUT Midwest &amp; Northeast Data'!$A$16:$S$300,12, FALSE) = "", "", VLOOKUP(Table1[[#This Row],[Site ID]],'INPUT Midwest &amp; Northeast Data'!$A$16:$S$300,12, FALSE)), "")</f>
        <v/>
      </c>
      <c r="C254" s="196" t="str">
        <f>IFERROR(VLOOKUP(Table1[[#This Row],[Site ID]], 'INPUT Midwest &amp; Northeast Data'!$A$16:$S$300,15, FALSE), "")</f>
        <v/>
      </c>
      <c r="D254" s="66" t="str">
        <f>IF(ISBLANK('INPUT Midwest &amp; Northeast Data'!Q262), "", 'INPUT Midwest &amp; Northeast Data'!Q262)</f>
        <v/>
      </c>
    </row>
    <row r="255" spans="1:4" x14ac:dyDescent="0.3">
      <c r="A255" s="195" t="str">
        <f>IF(ISBLANK('INPUT Midwest &amp; Northeast Data'!A263), "", 'INPUT Midwest &amp; Northeast Data'!A263)</f>
        <v/>
      </c>
      <c r="B255" s="208" t="str">
        <f>IFERROR(IF(VLOOKUP(Table1[[#This Row],[Site ID]],'INPUT Midwest &amp; Northeast Data'!$A$16:$S$300,12, FALSE) = "", "", VLOOKUP(Table1[[#This Row],[Site ID]],'INPUT Midwest &amp; Northeast Data'!$A$16:$S$300,12, FALSE)), "")</f>
        <v/>
      </c>
      <c r="C255" s="196" t="str">
        <f>IFERROR(VLOOKUP(Table1[[#This Row],[Site ID]], 'INPUT Midwest &amp; Northeast Data'!$A$16:$S$300,15, FALSE), "")</f>
        <v/>
      </c>
      <c r="D255" s="66" t="str">
        <f>IF(ISBLANK('INPUT Midwest &amp; Northeast Data'!Q263), "", 'INPUT Midwest &amp; Northeast Data'!Q263)</f>
        <v/>
      </c>
    </row>
    <row r="256" spans="1:4" x14ac:dyDescent="0.3">
      <c r="A256" s="195" t="str">
        <f>IF(ISBLANK('INPUT Midwest &amp; Northeast Data'!A264), "", 'INPUT Midwest &amp; Northeast Data'!A264)</f>
        <v/>
      </c>
      <c r="B256" s="208" t="str">
        <f>IFERROR(IF(VLOOKUP(Table1[[#This Row],[Site ID]],'INPUT Midwest &amp; Northeast Data'!$A$16:$S$300,12, FALSE) = "", "", VLOOKUP(Table1[[#This Row],[Site ID]],'INPUT Midwest &amp; Northeast Data'!$A$16:$S$300,12, FALSE)), "")</f>
        <v/>
      </c>
      <c r="C256" s="196" t="str">
        <f>IFERROR(VLOOKUP(Table1[[#This Row],[Site ID]], 'INPUT Midwest &amp; Northeast Data'!$A$16:$S$300,15, FALSE), "")</f>
        <v/>
      </c>
      <c r="D256" s="66" t="str">
        <f>IF(ISBLANK('INPUT Midwest &amp; Northeast Data'!Q264), "", 'INPUT Midwest &amp; Northeast Data'!Q264)</f>
        <v/>
      </c>
    </row>
    <row r="257" spans="1:4" x14ac:dyDescent="0.3">
      <c r="A257" s="195" t="str">
        <f>IF(ISBLANK('INPUT Midwest &amp; Northeast Data'!A265), "", 'INPUT Midwest &amp; Northeast Data'!A265)</f>
        <v/>
      </c>
      <c r="B257" s="208" t="str">
        <f>IFERROR(IF(VLOOKUP(Table1[[#This Row],[Site ID]],'INPUT Midwest &amp; Northeast Data'!$A$16:$S$300,12, FALSE) = "", "", VLOOKUP(Table1[[#This Row],[Site ID]],'INPUT Midwest &amp; Northeast Data'!$A$16:$S$300,12, FALSE)), "")</f>
        <v/>
      </c>
      <c r="C257" s="196" t="str">
        <f>IFERROR(VLOOKUP(Table1[[#This Row],[Site ID]], 'INPUT Midwest &amp; Northeast Data'!$A$16:$S$300,15, FALSE), "")</f>
        <v/>
      </c>
      <c r="D257" s="66" t="str">
        <f>IF(ISBLANK('INPUT Midwest &amp; Northeast Data'!Q265), "", 'INPUT Midwest &amp; Northeast Data'!Q265)</f>
        <v/>
      </c>
    </row>
    <row r="258" spans="1:4" x14ac:dyDescent="0.3">
      <c r="A258" s="195" t="str">
        <f>IF(ISBLANK('INPUT Midwest &amp; Northeast Data'!A266), "", 'INPUT Midwest &amp; Northeast Data'!A266)</f>
        <v/>
      </c>
      <c r="B258" s="208" t="str">
        <f>IFERROR(IF(VLOOKUP(Table1[[#This Row],[Site ID]],'INPUT Midwest &amp; Northeast Data'!$A$16:$S$300,12, FALSE) = "", "", VLOOKUP(Table1[[#This Row],[Site ID]],'INPUT Midwest &amp; Northeast Data'!$A$16:$S$300,12, FALSE)), "")</f>
        <v/>
      </c>
      <c r="C258" s="196" t="str">
        <f>IFERROR(VLOOKUP(Table1[[#This Row],[Site ID]], 'INPUT Midwest &amp; Northeast Data'!$A$16:$S$300,15, FALSE), "")</f>
        <v/>
      </c>
      <c r="D258" s="66" t="str">
        <f>IF(ISBLANK('INPUT Midwest &amp; Northeast Data'!Q266), "", 'INPUT Midwest &amp; Northeast Data'!Q266)</f>
        <v/>
      </c>
    </row>
    <row r="259" spans="1:4" x14ac:dyDescent="0.3">
      <c r="A259" s="195" t="str">
        <f>IF(ISBLANK('INPUT Midwest &amp; Northeast Data'!A267), "", 'INPUT Midwest &amp; Northeast Data'!A267)</f>
        <v/>
      </c>
      <c r="B259" s="208" t="str">
        <f>IFERROR(IF(VLOOKUP(Table1[[#This Row],[Site ID]],'INPUT Midwest &amp; Northeast Data'!$A$16:$S$300,12, FALSE) = "", "", VLOOKUP(Table1[[#This Row],[Site ID]],'INPUT Midwest &amp; Northeast Data'!$A$16:$S$300,12, FALSE)), "")</f>
        <v/>
      </c>
      <c r="C259" s="196" t="str">
        <f>IFERROR(VLOOKUP(Table1[[#This Row],[Site ID]], 'INPUT Midwest &amp; Northeast Data'!$A$16:$S$300,15, FALSE), "")</f>
        <v/>
      </c>
      <c r="D259" s="66" t="str">
        <f>IF(ISBLANK('INPUT Midwest &amp; Northeast Data'!Q267), "", 'INPUT Midwest &amp; Northeast Data'!Q267)</f>
        <v/>
      </c>
    </row>
    <row r="260" spans="1:4" x14ac:dyDescent="0.3">
      <c r="A260" s="195" t="str">
        <f>IF(ISBLANK('INPUT Midwest &amp; Northeast Data'!A268), "", 'INPUT Midwest &amp; Northeast Data'!A268)</f>
        <v/>
      </c>
      <c r="B260" s="208" t="str">
        <f>IFERROR(IF(VLOOKUP(Table1[[#This Row],[Site ID]],'INPUT Midwest &amp; Northeast Data'!$A$16:$S$300,12, FALSE) = "", "", VLOOKUP(Table1[[#This Row],[Site ID]],'INPUT Midwest &amp; Northeast Data'!$A$16:$S$300,12, FALSE)), "")</f>
        <v/>
      </c>
      <c r="C260" s="196" t="str">
        <f>IFERROR(VLOOKUP(Table1[[#This Row],[Site ID]], 'INPUT Midwest &amp; Northeast Data'!$A$16:$S$300,15, FALSE), "")</f>
        <v/>
      </c>
      <c r="D260" s="66" t="str">
        <f>IF(ISBLANK('INPUT Midwest &amp; Northeast Data'!Q268), "", 'INPUT Midwest &amp; Northeast Data'!Q268)</f>
        <v/>
      </c>
    </row>
    <row r="261" spans="1:4" x14ac:dyDescent="0.3">
      <c r="A261" s="195" t="str">
        <f>IF(ISBLANK('INPUT Midwest &amp; Northeast Data'!A269), "", 'INPUT Midwest &amp; Northeast Data'!A269)</f>
        <v/>
      </c>
      <c r="B261" s="208" t="str">
        <f>IFERROR(IF(VLOOKUP(Table1[[#This Row],[Site ID]],'INPUT Midwest &amp; Northeast Data'!$A$16:$S$300,12, FALSE) = "", "", VLOOKUP(Table1[[#This Row],[Site ID]],'INPUT Midwest &amp; Northeast Data'!$A$16:$S$300,12, FALSE)), "")</f>
        <v/>
      </c>
      <c r="C261" s="196" t="str">
        <f>IFERROR(VLOOKUP(Table1[[#This Row],[Site ID]], 'INPUT Midwest &amp; Northeast Data'!$A$16:$S$300,15, FALSE), "")</f>
        <v/>
      </c>
      <c r="D261" s="66" t="str">
        <f>IF(ISBLANK('INPUT Midwest &amp; Northeast Data'!Q269), "", 'INPUT Midwest &amp; Northeast Data'!Q269)</f>
        <v/>
      </c>
    </row>
    <row r="262" spans="1:4" x14ac:dyDescent="0.3">
      <c r="A262" s="195" t="str">
        <f>IF(ISBLANK('INPUT Midwest &amp; Northeast Data'!A270), "", 'INPUT Midwest &amp; Northeast Data'!A270)</f>
        <v/>
      </c>
      <c r="B262" s="208" t="str">
        <f>IFERROR(IF(VLOOKUP(Table1[[#This Row],[Site ID]],'INPUT Midwest &amp; Northeast Data'!$A$16:$S$300,12, FALSE) = "", "", VLOOKUP(Table1[[#This Row],[Site ID]],'INPUT Midwest &amp; Northeast Data'!$A$16:$S$300,12, FALSE)), "")</f>
        <v/>
      </c>
      <c r="C262" s="196" t="str">
        <f>IFERROR(VLOOKUP(Table1[[#This Row],[Site ID]], 'INPUT Midwest &amp; Northeast Data'!$A$16:$S$300,15, FALSE), "")</f>
        <v/>
      </c>
      <c r="D262" s="66" t="str">
        <f>IF(ISBLANK('INPUT Midwest &amp; Northeast Data'!Q270), "", 'INPUT Midwest &amp; Northeast Data'!Q270)</f>
        <v/>
      </c>
    </row>
    <row r="263" spans="1:4" x14ac:dyDescent="0.3">
      <c r="A263" s="195" t="str">
        <f>IF(ISBLANK('INPUT Midwest &amp; Northeast Data'!A271), "", 'INPUT Midwest &amp; Northeast Data'!A271)</f>
        <v/>
      </c>
      <c r="B263" s="208" t="str">
        <f>IFERROR(IF(VLOOKUP(Table1[[#This Row],[Site ID]],'INPUT Midwest &amp; Northeast Data'!$A$16:$S$300,12, FALSE) = "", "", VLOOKUP(Table1[[#This Row],[Site ID]],'INPUT Midwest &amp; Northeast Data'!$A$16:$S$300,12, FALSE)), "")</f>
        <v/>
      </c>
      <c r="C263" s="196" t="str">
        <f>IFERROR(VLOOKUP(Table1[[#This Row],[Site ID]], 'INPUT Midwest &amp; Northeast Data'!$A$16:$S$300,15, FALSE), "")</f>
        <v/>
      </c>
      <c r="D263" s="66" t="str">
        <f>IF(ISBLANK('INPUT Midwest &amp; Northeast Data'!Q271), "", 'INPUT Midwest &amp; Northeast Data'!Q271)</f>
        <v/>
      </c>
    </row>
    <row r="264" spans="1:4" x14ac:dyDescent="0.3">
      <c r="A264" s="195" t="str">
        <f>IF(ISBLANK('INPUT Midwest &amp; Northeast Data'!A272), "", 'INPUT Midwest &amp; Northeast Data'!A272)</f>
        <v/>
      </c>
      <c r="B264" s="208" t="str">
        <f>IFERROR(IF(VLOOKUP(Table1[[#This Row],[Site ID]],'INPUT Midwest &amp; Northeast Data'!$A$16:$S$300,12, FALSE) = "", "", VLOOKUP(Table1[[#This Row],[Site ID]],'INPUT Midwest &amp; Northeast Data'!$A$16:$S$300,12, FALSE)), "")</f>
        <v/>
      </c>
      <c r="C264" s="196" t="str">
        <f>IFERROR(VLOOKUP(Table1[[#This Row],[Site ID]], 'INPUT Midwest &amp; Northeast Data'!$A$16:$S$300,15, FALSE), "")</f>
        <v/>
      </c>
      <c r="D264" s="66" t="str">
        <f>IF(ISBLANK('INPUT Midwest &amp; Northeast Data'!Q272), "", 'INPUT Midwest &amp; Northeast Data'!Q272)</f>
        <v/>
      </c>
    </row>
    <row r="265" spans="1:4" x14ac:dyDescent="0.3">
      <c r="A265" s="195" t="str">
        <f>IF(ISBLANK('INPUT Midwest &amp; Northeast Data'!A273), "", 'INPUT Midwest &amp; Northeast Data'!A273)</f>
        <v/>
      </c>
      <c r="B265" s="208" t="str">
        <f>IFERROR(IF(VLOOKUP(Table1[[#This Row],[Site ID]],'INPUT Midwest &amp; Northeast Data'!$A$16:$S$300,12, FALSE) = "", "", VLOOKUP(Table1[[#This Row],[Site ID]],'INPUT Midwest &amp; Northeast Data'!$A$16:$S$300,12, FALSE)), "")</f>
        <v/>
      </c>
      <c r="C265" s="196" t="str">
        <f>IFERROR(VLOOKUP(Table1[[#This Row],[Site ID]], 'INPUT Midwest &amp; Northeast Data'!$A$16:$S$300,15, FALSE), "")</f>
        <v/>
      </c>
      <c r="D265" s="66" t="str">
        <f>IF(ISBLANK('INPUT Midwest &amp; Northeast Data'!Q273), "", 'INPUT Midwest &amp; Northeast Data'!Q273)</f>
        <v/>
      </c>
    </row>
    <row r="266" spans="1:4" x14ac:dyDescent="0.3">
      <c r="A266" s="195" t="str">
        <f>IF(ISBLANK('INPUT Midwest &amp; Northeast Data'!A274), "", 'INPUT Midwest &amp; Northeast Data'!A274)</f>
        <v/>
      </c>
      <c r="B266" s="208" t="str">
        <f>IFERROR(IF(VLOOKUP(Table1[[#This Row],[Site ID]],'INPUT Midwest &amp; Northeast Data'!$A$16:$S$300,12, FALSE) = "", "", VLOOKUP(Table1[[#This Row],[Site ID]],'INPUT Midwest &amp; Northeast Data'!$A$16:$S$300,12, FALSE)), "")</f>
        <v/>
      </c>
      <c r="C266" s="196" t="str">
        <f>IFERROR(VLOOKUP(Table1[[#This Row],[Site ID]], 'INPUT Midwest &amp; Northeast Data'!$A$16:$S$300,15, FALSE), "")</f>
        <v/>
      </c>
      <c r="D266" s="66" t="str">
        <f>IF(ISBLANK('INPUT Midwest &amp; Northeast Data'!Q274), "", 'INPUT Midwest &amp; Northeast Data'!Q274)</f>
        <v/>
      </c>
    </row>
    <row r="267" spans="1:4" x14ac:dyDescent="0.3">
      <c r="A267" s="195" t="str">
        <f>IF(ISBLANK('INPUT Midwest &amp; Northeast Data'!A275), "", 'INPUT Midwest &amp; Northeast Data'!A275)</f>
        <v/>
      </c>
      <c r="B267" s="208" t="str">
        <f>IFERROR(IF(VLOOKUP(Table1[[#This Row],[Site ID]],'INPUT Midwest &amp; Northeast Data'!$A$16:$S$300,12, FALSE) = "", "", VLOOKUP(Table1[[#This Row],[Site ID]],'INPUT Midwest &amp; Northeast Data'!$A$16:$S$300,12, FALSE)), "")</f>
        <v/>
      </c>
      <c r="C267" s="196" t="str">
        <f>IFERROR(VLOOKUP(Table1[[#This Row],[Site ID]], 'INPUT Midwest &amp; Northeast Data'!$A$16:$S$300,15, FALSE), "")</f>
        <v/>
      </c>
      <c r="D267" s="66" t="str">
        <f>IF(ISBLANK('INPUT Midwest &amp; Northeast Data'!Q275), "", 'INPUT Midwest &amp; Northeast Data'!Q275)</f>
        <v/>
      </c>
    </row>
    <row r="268" spans="1:4" x14ac:dyDescent="0.3">
      <c r="A268" s="195" t="str">
        <f>IF(ISBLANK('INPUT Midwest &amp; Northeast Data'!A276), "", 'INPUT Midwest &amp; Northeast Data'!A276)</f>
        <v/>
      </c>
      <c r="B268" s="208" t="str">
        <f>IFERROR(IF(VLOOKUP(Table1[[#This Row],[Site ID]],'INPUT Midwest &amp; Northeast Data'!$A$16:$S$300,12, FALSE) = "", "", VLOOKUP(Table1[[#This Row],[Site ID]],'INPUT Midwest &amp; Northeast Data'!$A$16:$S$300,12, FALSE)), "")</f>
        <v/>
      </c>
      <c r="C268" s="196" t="str">
        <f>IFERROR(VLOOKUP(Table1[[#This Row],[Site ID]], 'INPUT Midwest &amp; Northeast Data'!$A$16:$S$300,15, FALSE), "")</f>
        <v/>
      </c>
      <c r="D268" s="66" t="str">
        <f>IF(ISBLANK('INPUT Midwest &amp; Northeast Data'!Q276), "", 'INPUT Midwest &amp; Northeast Data'!Q276)</f>
        <v/>
      </c>
    </row>
    <row r="269" spans="1:4" x14ac:dyDescent="0.3">
      <c r="A269" s="195" t="str">
        <f>IF(ISBLANK('INPUT Midwest &amp; Northeast Data'!A277), "", 'INPUT Midwest &amp; Northeast Data'!A277)</f>
        <v/>
      </c>
      <c r="B269" s="208" t="str">
        <f>IFERROR(IF(VLOOKUP(Table1[[#This Row],[Site ID]],'INPUT Midwest &amp; Northeast Data'!$A$16:$S$300,12, FALSE) = "", "", VLOOKUP(Table1[[#This Row],[Site ID]],'INPUT Midwest &amp; Northeast Data'!$A$16:$S$300,12, FALSE)), "")</f>
        <v/>
      </c>
      <c r="C269" s="196" t="str">
        <f>IFERROR(VLOOKUP(Table1[[#This Row],[Site ID]], 'INPUT Midwest &amp; Northeast Data'!$A$16:$S$300,15, FALSE), "")</f>
        <v/>
      </c>
      <c r="D269" s="66" t="str">
        <f>IF(ISBLANK('INPUT Midwest &amp; Northeast Data'!Q277), "", 'INPUT Midwest &amp; Northeast Data'!Q277)</f>
        <v/>
      </c>
    </row>
    <row r="270" spans="1:4" x14ac:dyDescent="0.3">
      <c r="A270" s="195" t="str">
        <f>IF(ISBLANK('INPUT Midwest &amp; Northeast Data'!A278), "", 'INPUT Midwest &amp; Northeast Data'!A278)</f>
        <v/>
      </c>
      <c r="B270" s="208" t="str">
        <f>IFERROR(IF(VLOOKUP(Table1[[#This Row],[Site ID]],'INPUT Midwest &amp; Northeast Data'!$A$16:$S$300,12, FALSE) = "", "", VLOOKUP(Table1[[#This Row],[Site ID]],'INPUT Midwest &amp; Northeast Data'!$A$16:$S$300,12, FALSE)), "")</f>
        <v/>
      </c>
      <c r="C270" s="196" t="str">
        <f>IFERROR(VLOOKUP(Table1[[#This Row],[Site ID]], 'INPUT Midwest &amp; Northeast Data'!$A$16:$S$300,15, FALSE), "")</f>
        <v/>
      </c>
      <c r="D270" s="66" t="str">
        <f>IF(ISBLANK('INPUT Midwest &amp; Northeast Data'!Q278), "", 'INPUT Midwest &amp; Northeast Data'!Q278)</f>
        <v/>
      </c>
    </row>
    <row r="271" spans="1:4" x14ac:dyDescent="0.3">
      <c r="A271" s="195" t="str">
        <f>IF(ISBLANK('INPUT Midwest &amp; Northeast Data'!A279), "", 'INPUT Midwest &amp; Northeast Data'!A279)</f>
        <v/>
      </c>
      <c r="B271" s="208" t="str">
        <f>IFERROR(IF(VLOOKUP(Table1[[#This Row],[Site ID]],'INPUT Midwest &amp; Northeast Data'!$A$16:$S$300,12, FALSE) = "", "", VLOOKUP(Table1[[#This Row],[Site ID]],'INPUT Midwest &amp; Northeast Data'!$A$16:$S$300,12, FALSE)), "")</f>
        <v/>
      </c>
      <c r="C271" s="196" t="str">
        <f>IFERROR(VLOOKUP(Table1[[#This Row],[Site ID]], 'INPUT Midwest &amp; Northeast Data'!$A$16:$S$300,15, FALSE), "")</f>
        <v/>
      </c>
      <c r="D271" s="66" t="str">
        <f>IF(ISBLANK('INPUT Midwest &amp; Northeast Data'!Q279), "", 'INPUT Midwest &amp; Northeast Data'!Q279)</f>
        <v/>
      </c>
    </row>
    <row r="272" spans="1:4" x14ac:dyDescent="0.3">
      <c r="A272" s="195" t="str">
        <f>IF(ISBLANK('INPUT Midwest &amp; Northeast Data'!A280), "", 'INPUT Midwest &amp; Northeast Data'!A280)</f>
        <v/>
      </c>
      <c r="B272" s="208" t="str">
        <f>IFERROR(IF(VLOOKUP(Table1[[#This Row],[Site ID]],'INPUT Midwest &amp; Northeast Data'!$A$16:$S$300,12, FALSE) = "", "", VLOOKUP(Table1[[#This Row],[Site ID]],'INPUT Midwest &amp; Northeast Data'!$A$16:$S$300,12, FALSE)), "")</f>
        <v/>
      </c>
      <c r="C272" s="196" t="str">
        <f>IFERROR(VLOOKUP(Table1[[#This Row],[Site ID]], 'INPUT Midwest &amp; Northeast Data'!$A$16:$S$300,15, FALSE), "")</f>
        <v/>
      </c>
      <c r="D272" s="66" t="str">
        <f>IF(ISBLANK('INPUT Midwest &amp; Northeast Data'!Q280), "", 'INPUT Midwest &amp; Northeast Data'!Q280)</f>
        <v/>
      </c>
    </row>
    <row r="273" spans="1:4" x14ac:dyDescent="0.3">
      <c r="A273" s="195" t="str">
        <f>IF(ISBLANK('INPUT Midwest &amp; Northeast Data'!A281), "", 'INPUT Midwest &amp; Northeast Data'!A281)</f>
        <v/>
      </c>
      <c r="B273" s="208" t="str">
        <f>IFERROR(IF(VLOOKUP(Table1[[#This Row],[Site ID]],'INPUT Midwest &amp; Northeast Data'!$A$16:$S$300,12, FALSE) = "", "", VLOOKUP(Table1[[#This Row],[Site ID]],'INPUT Midwest &amp; Northeast Data'!$A$16:$S$300,12, FALSE)), "")</f>
        <v/>
      </c>
      <c r="C273" s="196" t="str">
        <f>IFERROR(VLOOKUP(Table1[[#This Row],[Site ID]], 'INPUT Midwest &amp; Northeast Data'!$A$16:$S$300,15, FALSE), "")</f>
        <v/>
      </c>
      <c r="D273" s="66" t="str">
        <f>IF(ISBLANK('INPUT Midwest &amp; Northeast Data'!Q281), "", 'INPUT Midwest &amp; Northeast Data'!Q281)</f>
        <v/>
      </c>
    </row>
    <row r="274" spans="1:4" x14ac:dyDescent="0.3">
      <c r="A274" s="195" t="str">
        <f>IF(ISBLANK('INPUT Midwest &amp; Northeast Data'!A282), "", 'INPUT Midwest &amp; Northeast Data'!A282)</f>
        <v/>
      </c>
      <c r="B274" s="208" t="str">
        <f>IFERROR(IF(VLOOKUP(Table1[[#This Row],[Site ID]],'INPUT Midwest &amp; Northeast Data'!$A$16:$S$300,12, FALSE) = "", "", VLOOKUP(Table1[[#This Row],[Site ID]],'INPUT Midwest &amp; Northeast Data'!$A$16:$S$300,12, FALSE)), "")</f>
        <v/>
      </c>
      <c r="C274" s="196" t="str">
        <f>IFERROR(VLOOKUP(Table1[[#This Row],[Site ID]], 'INPUT Midwest &amp; Northeast Data'!$A$16:$S$300,15, FALSE), "")</f>
        <v/>
      </c>
      <c r="D274" s="66" t="str">
        <f>IF(ISBLANK('INPUT Midwest &amp; Northeast Data'!Q282), "", 'INPUT Midwest &amp; Northeast Data'!Q282)</f>
        <v/>
      </c>
    </row>
    <row r="275" spans="1:4" x14ac:dyDescent="0.3">
      <c r="A275" s="195" t="str">
        <f>IF(ISBLANK('INPUT Midwest &amp; Northeast Data'!A283), "", 'INPUT Midwest &amp; Northeast Data'!A283)</f>
        <v/>
      </c>
      <c r="B275" s="208" t="str">
        <f>IFERROR(IF(VLOOKUP(Table1[[#This Row],[Site ID]],'INPUT Midwest &amp; Northeast Data'!$A$16:$S$300,12, FALSE) = "", "", VLOOKUP(Table1[[#This Row],[Site ID]],'INPUT Midwest &amp; Northeast Data'!$A$16:$S$300,12, FALSE)), "")</f>
        <v/>
      </c>
      <c r="C275" s="196" t="str">
        <f>IFERROR(VLOOKUP(Table1[[#This Row],[Site ID]], 'INPUT Midwest &amp; Northeast Data'!$A$16:$S$300,15, FALSE), "")</f>
        <v/>
      </c>
      <c r="D275" s="66" t="str">
        <f>IF(ISBLANK('INPUT Midwest &amp; Northeast Data'!Q283), "", 'INPUT Midwest &amp; Northeast Data'!Q283)</f>
        <v/>
      </c>
    </row>
    <row r="276" spans="1:4" x14ac:dyDescent="0.3">
      <c r="A276" s="195" t="str">
        <f>IF(ISBLANK('INPUT Midwest &amp; Northeast Data'!A284), "", 'INPUT Midwest &amp; Northeast Data'!A284)</f>
        <v/>
      </c>
      <c r="B276" s="208" t="str">
        <f>IFERROR(IF(VLOOKUP(Table1[[#This Row],[Site ID]],'INPUT Midwest &amp; Northeast Data'!$A$16:$S$300,12, FALSE) = "", "", VLOOKUP(Table1[[#This Row],[Site ID]],'INPUT Midwest &amp; Northeast Data'!$A$16:$S$300,12, FALSE)), "")</f>
        <v/>
      </c>
      <c r="C276" s="196" t="str">
        <f>IFERROR(VLOOKUP(Table1[[#This Row],[Site ID]], 'INPUT Midwest &amp; Northeast Data'!$A$16:$S$300,15, FALSE), "")</f>
        <v/>
      </c>
      <c r="D276" s="66" t="str">
        <f>IF(ISBLANK('INPUT Midwest &amp; Northeast Data'!Q284), "", 'INPUT Midwest &amp; Northeast Data'!Q284)</f>
        <v/>
      </c>
    </row>
    <row r="277" spans="1:4" x14ac:dyDescent="0.3">
      <c r="A277" s="195" t="str">
        <f>IF(ISBLANK('INPUT Midwest &amp; Northeast Data'!A285), "", 'INPUT Midwest &amp; Northeast Data'!A285)</f>
        <v/>
      </c>
      <c r="B277" s="208" t="str">
        <f>IFERROR(IF(VLOOKUP(Table1[[#This Row],[Site ID]],'INPUT Midwest &amp; Northeast Data'!$A$16:$S$300,12, FALSE) = "", "", VLOOKUP(Table1[[#This Row],[Site ID]],'INPUT Midwest &amp; Northeast Data'!$A$16:$S$300,12, FALSE)), "")</f>
        <v/>
      </c>
      <c r="C277" s="196" t="str">
        <f>IFERROR(VLOOKUP(Table1[[#This Row],[Site ID]], 'INPUT Midwest &amp; Northeast Data'!$A$16:$S$300,15, FALSE), "")</f>
        <v/>
      </c>
      <c r="D277" s="66" t="str">
        <f>IF(ISBLANK('INPUT Midwest &amp; Northeast Data'!Q285), "", 'INPUT Midwest &amp; Northeast Data'!Q285)</f>
        <v/>
      </c>
    </row>
    <row r="278" spans="1:4" x14ac:dyDescent="0.3">
      <c r="A278" s="195" t="str">
        <f>IF(ISBLANK('INPUT Midwest &amp; Northeast Data'!A286), "", 'INPUT Midwest &amp; Northeast Data'!A286)</f>
        <v/>
      </c>
      <c r="B278" s="208" t="str">
        <f>IFERROR(IF(VLOOKUP(Table1[[#This Row],[Site ID]],'INPUT Midwest &amp; Northeast Data'!$A$16:$S$300,12, FALSE) = "", "", VLOOKUP(Table1[[#This Row],[Site ID]],'INPUT Midwest &amp; Northeast Data'!$A$16:$S$300,12, FALSE)), "")</f>
        <v/>
      </c>
      <c r="C278" s="196" t="str">
        <f>IFERROR(VLOOKUP(Table1[[#This Row],[Site ID]], 'INPUT Midwest &amp; Northeast Data'!$A$16:$S$300,15, FALSE), "")</f>
        <v/>
      </c>
      <c r="D278" s="66" t="str">
        <f>IF(ISBLANK('INPUT Midwest &amp; Northeast Data'!Q286), "", 'INPUT Midwest &amp; Northeast Data'!Q286)</f>
        <v/>
      </c>
    </row>
    <row r="279" spans="1:4" x14ac:dyDescent="0.3">
      <c r="A279" s="195" t="str">
        <f>IF(ISBLANK('INPUT Midwest &amp; Northeast Data'!A287), "", 'INPUT Midwest &amp; Northeast Data'!A287)</f>
        <v/>
      </c>
      <c r="B279" s="208" t="str">
        <f>IFERROR(IF(VLOOKUP(Table1[[#This Row],[Site ID]],'INPUT Midwest &amp; Northeast Data'!$A$16:$S$300,12, FALSE) = "", "", VLOOKUP(Table1[[#This Row],[Site ID]],'INPUT Midwest &amp; Northeast Data'!$A$16:$S$300,12, FALSE)), "")</f>
        <v/>
      </c>
      <c r="C279" s="196" t="str">
        <f>IFERROR(VLOOKUP(Table1[[#This Row],[Site ID]], 'INPUT Midwest &amp; Northeast Data'!$A$16:$S$300,15, FALSE), "")</f>
        <v/>
      </c>
      <c r="D279" s="66" t="str">
        <f>IF(ISBLANK('INPUT Midwest &amp; Northeast Data'!Q287), "", 'INPUT Midwest &amp; Northeast Data'!Q287)</f>
        <v/>
      </c>
    </row>
    <row r="280" spans="1:4" x14ac:dyDescent="0.3">
      <c r="A280" s="195" t="str">
        <f>IF(ISBLANK('INPUT Midwest &amp; Northeast Data'!A288), "", 'INPUT Midwest &amp; Northeast Data'!A288)</f>
        <v/>
      </c>
      <c r="B280" s="208" t="str">
        <f>IFERROR(IF(VLOOKUP(Table1[[#This Row],[Site ID]],'INPUT Midwest &amp; Northeast Data'!$A$16:$S$300,12, FALSE) = "", "", VLOOKUP(Table1[[#This Row],[Site ID]],'INPUT Midwest &amp; Northeast Data'!$A$16:$S$300,12, FALSE)), "")</f>
        <v/>
      </c>
      <c r="C280" s="196" t="str">
        <f>IFERROR(VLOOKUP(Table1[[#This Row],[Site ID]], 'INPUT Midwest &amp; Northeast Data'!$A$16:$S$300,15, FALSE), "")</f>
        <v/>
      </c>
      <c r="D280" s="66" t="str">
        <f>IF(ISBLANK('INPUT Midwest &amp; Northeast Data'!Q288), "", 'INPUT Midwest &amp; Northeast Data'!Q288)</f>
        <v/>
      </c>
    </row>
    <row r="281" spans="1:4" x14ac:dyDescent="0.3">
      <c r="A281" s="195" t="str">
        <f>IF(ISBLANK('INPUT Midwest &amp; Northeast Data'!A289), "", 'INPUT Midwest &amp; Northeast Data'!A289)</f>
        <v/>
      </c>
      <c r="B281" s="208" t="str">
        <f>IFERROR(IF(VLOOKUP(Table1[[#This Row],[Site ID]],'INPUT Midwest &amp; Northeast Data'!$A$16:$S$300,12, FALSE) = "", "", VLOOKUP(Table1[[#This Row],[Site ID]],'INPUT Midwest &amp; Northeast Data'!$A$16:$S$300,12, FALSE)), "")</f>
        <v/>
      </c>
      <c r="C281" s="196" t="str">
        <f>IFERROR(VLOOKUP(Table1[[#This Row],[Site ID]], 'INPUT Midwest &amp; Northeast Data'!$A$16:$S$300,15, FALSE), "")</f>
        <v/>
      </c>
      <c r="D281" s="66" t="str">
        <f>IF(ISBLANK('INPUT Midwest &amp; Northeast Data'!Q289), "", 'INPUT Midwest &amp; Northeast Data'!Q289)</f>
        <v/>
      </c>
    </row>
    <row r="282" spans="1:4" x14ac:dyDescent="0.3">
      <c r="A282" s="195" t="str">
        <f>IF(ISBLANK('INPUT Midwest &amp; Northeast Data'!A290), "", 'INPUT Midwest &amp; Northeast Data'!A290)</f>
        <v/>
      </c>
      <c r="B282" s="208" t="str">
        <f>IFERROR(IF(VLOOKUP(Table1[[#This Row],[Site ID]],'INPUT Midwest &amp; Northeast Data'!$A$16:$S$300,12, FALSE) = "", "", VLOOKUP(Table1[[#This Row],[Site ID]],'INPUT Midwest &amp; Northeast Data'!$A$16:$S$300,12, FALSE)), "")</f>
        <v/>
      </c>
      <c r="C282" s="196" t="str">
        <f>IFERROR(VLOOKUP(Table1[[#This Row],[Site ID]], 'INPUT Midwest &amp; Northeast Data'!$A$16:$S$300,15, FALSE), "")</f>
        <v/>
      </c>
      <c r="D282" s="66" t="str">
        <f>IF(ISBLANK('INPUT Midwest &amp; Northeast Data'!Q290), "", 'INPUT Midwest &amp; Northeast Data'!Q290)</f>
        <v/>
      </c>
    </row>
    <row r="283" spans="1:4" x14ac:dyDescent="0.3">
      <c r="A283" s="195" t="str">
        <f>IF(ISBLANK('INPUT Midwest &amp; Northeast Data'!A291), "", 'INPUT Midwest &amp; Northeast Data'!A291)</f>
        <v/>
      </c>
      <c r="B283" s="208" t="str">
        <f>IFERROR(IF(VLOOKUP(Table1[[#This Row],[Site ID]],'INPUT Midwest &amp; Northeast Data'!$A$16:$S$300,12, FALSE) = "", "", VLOOKUP(Table1[[#This Row],[Site ID]],'INPUT Midwest &amp; Northeast Data'!$A$16:$S$300,12, FALSE)), "")</f>
        <v/>
      </c>
      <c r="C283" s="196" t="str">
        <f>IFERROR(VLOOKUP(Table1[[#This Row],[Site ID]], 'INPUT Midwest &amp; Northeast Data'!$A$16:$S$300,15, FALSE), "")</f>
        <v/>
      </c>
      <c r="D283" s="66" t="str">
        <f>IF(ISBLANK('INPUT Midwest &amp; Northeast Data'!Q291), "", 'INPUT Midwest &amp; Northeast Data'!Q291)</f>
        <v/>
      </c>
    </row>
    <row r="284" spans="1:4" x14ac:dyDescent="0.3">
      <c r="A284" s="195" t="str">
        <f>IF(ISBLANK('INPUT Midwest &amp; Northeast Data'!A292), "", 'INPUT Midwest &amp; Northeast Data'!A292)</f>
        <v/>
      </c>
      <c r="B284" s="208" t="str">
        <f>IFERROR(IF(VLOOKUP(Table1[[#This Row],[Site ID]],'INPUT Midwest &amp; Northeast Data'!$A$16:$S$300,12, FALSE) = "", "", VLOOKUP(Table1[[#This Row],[Site ID]],'INPUT Midwest &amp; Northeast Data'!$A$16:$S$300,12, FALSE)), "")</f>
        <v/>
      </c>
      <c r="C284" s="196" t="str">
        <f>IFERROR(VLOOKUP(Table1[[#This Row],[Site ID]], 'INPUT Midwest &amp; Northeast Data'!$A$16:$S$300,15, FALSE), "")</f>
        <v/>
      </c>
      <c r="D284" s="66" t="str">
        <f>IF(ISBLANK('INPUT Midwest &amp; Northeast Data'!Q292), "", 'INPUT Midwest &amp; Northeast Data'!Q292)</f>
        <v/>
      </c>
    </row>
    <row r="285" spans="1:4" x14ac:dyDescent="0.3">
      <c r="A285" s="195" t="str">
        <f>IF(ISBLANK('INPUT Midwest &amp; Northeast Data'!A293), "", 'INPUT Midwest &amp; Northeast Data'!A293)</f>
        <v/>
      </c>
      <c r="B285" s="208" t="str">
        <f>IFERROR(IF(VLOOKUP(Table1[[#This Row],[Site ID]],'INPUT Midwest &amp; Northeast Data'!$A$16:$S$300,12, FALSE) = "", "", VLOOKUP(Table1[[#This Row],[Site ID]],'INPUT Midwest &amp; Northeast Data'!$A$16:$S$300,12, FALSE)), "")</f>
        <v/>
      </c>
      <c r="C285" s="196" t="str">
        <f>IFERROR(VLOOKUP(Table1[[#This Row],[Site ID]], 'INPUT Midwest &amp; Northeast Data'!$A$16:$S$300,15, FALSE), "")</f>
        <v/>
      </c>
      <c r="D285" s="66" t="str">
        <f>IF(ISBLANK('INPUT Midwest &amp; Northeast Data'!Q293), "", 'INPUT Midwest &amp; Northeast Data'!Q293)</f>
        <v/>
      </c>
    </row>
    <row r="286" spans="1:4" x14ac:dyDescent="0.3">
      <c r="A286" s="195" t="str">
        <f>IF(ISBLANK('INPUT Midwest &amp; Northeast Data'!A294), "", 'INPUT Midwest &amp; Northeast Data'!A294)</f>
        <v/>
      </c>
      <c r="B286" s="208" t="str">
        <f>IFERROR(IF(VLOOKUP(Table1[[#This Row],[Site ID]],'INPUT Midwest &amp; Northeast Data'!$A$16:$S$300,12, FALSE) = "", "", VLOOKUP(Table1[[#This Row],[Site ID]],'INPUT Midwest &amp; Northeast Data'!$A$16:$S$300,12, FALSE)), "")</f>
        <v/>
      </c>
      <c r="C286" s="196" t="str">
        <f>IFERROR(VLOOKUP(Table1[[#This Row],[Site ID]], 'INPUT Midwest &amp; Northeast Data'!$A$16:$S$300,15, FALSE), "")</f>
        <v/>
      </c>
      <c r="D286" s="66" t="str">
        <f>IF(ISBLANK('INPUT Midwest &amp; Northeast Data'!Q294), "", 'INPUT Midwest &amp; Northeast Data'!Q294)</f>
        <v/>
      </c>
    </row>
    <row r="287" spans="1:4" x14ac:dyDescent="0.3">
      <c r="A287" s="195" t="str">
        <f>IF(ISBLANK('INPUT Midwest &amp; Northeast Data'!A295), "", 'INPUT Midwest &amp; Northeast Data'!A295)</f>
        <v/>
      </c>
      <c r="B287" s="208" t="str">
        <f>IFERROR(IF(VLOOKUP(Table1[[#This Row],[Site ID]],'INPUT Midwest &amp; Northeast Data'!$A$16:$S$300,12, FALSE) = "", "", VLOOKUP(Table1[[#This Row],[Site ID]],'INPUT Midwest &amp; Northeast Data'!$A$16:$S$300,12, FALSE)), "")</f>
        <v/>
      </c>
      <c r="C287" s="196" t="str">
        <f>IFERROR(VLOOKUP(Table1[[#This Row],[Site ID]], 'INPUT Midwest &amp; Northeast Data'!$A$16:$S$300,15, FALSE), "")</f>
        <v/>
      </c>
      <c r="D287" s="66" t="str">
        <f>IF(ISBLANK('INPUT Midwest &amp; Northeast Data'!Q295), "", 'INPUT Midwest &amp; Northeast Data'!Q295)</f>
        <v/>
      </c>
    </row>
    <row r="288" spans="1:4" x14ac:dyDescent="0.3">
      <c r="A288" s="195" t="str">
        <f>IF(ISBLANK('INPUT Midwest &amp; Northeast Data'!A296), "", 'INPUT Midwest &amp; Northeast Data'!A296)</f>
        <v/>
      </c>
      <c r="B288" s="208" t="str">
        <f>IFERROR(IF(VLOOKUP(Table1[[#This Row],[Site ID]],'INPUT Midwest &amp; Northeast Data'!$A$16:$S$300,12, FALSE) = "", "", VLOOKUP(Table1[[#This Row],[Site ID]],'INPUT Midwest &amp; Northeast Data'!$A$16:$S$300,12, FALSE)), "")</f>
        <v/>
      </c>
      <c r="C288" s="196" t="str">
        <f>IFERROR(VLOOKUP(Table1[[#This Row],[Site ID]], 'INPUT Midwest &amp; Northeast Data'!$A$16:$S$300,15, FALSE), "")</f>
        <v/>
      </c>
      <c r="D288" s="66" t="str">
        <f>IF(ISBLANK('INPUT Midwest &amp; Northeast Data'!Q296), "", 'INPUT Midwest &amp; Northeast Data'!Q296)</f>
        <v/>
      </c>
    </row>
    <row r="289" spans="1:4" x14ac:dyDescent="0.3">
      <c r="A289" s="195" t="str">
        <f>IF(ISBLANK('INPUT Midwest &amp; Northeast Data'!A297), "", 'INPUT Midwest &amp; Northeast Data'!A297)</f>
        <v/>
      </c>
      <c r="B289" s="208" t="str">
        <f>IFERROR(IF(VLOOKUP(Table1[[#This Row],[Site ID]],'INPUT Midwest &amp; Northeast Data'!$A$16:$S$300,12, FALSE) = "", "", VLOOKUP(Table1[[#This Row],[Site ID]],'INPUT Midwest &amp; Northeast Data'!$A$16:$S$300,12, FALSE)), "")</f>
        <v/>
      </c>
      <c r="C289" s="196" t="str">
        <f>IFERROR(VLOOKUP(Table1[[#This Row],[Site ID]], 'INPUT Midwest &amp; Northeast Data'!$A$16:$S$300,15, FALSE), "")</f>
        <v/>
      </c>
      <c r="D289" s="66" t="str">
        <f>IF(ISBLANK('INPUT Midwest &amp; Northeast Data'!Q297), "", 'INPUT Midwest &amp; Northeast Data'!Q297)</f>
        <v/>
      </c>
    </row>
    <row r="290" spans="1:4" x14ac:dyDescent="0.3">
      <c r="A290" s="195" t="str">
        <f>IF(ISBLANK('INPUT Midwest &amp; Northeast Data'!A298), "", 'INPUT Midwest &amp; Northeast Data'!A298)</f>
        <v/>
      </c>
      <c r="B290" s="208" t="str">
        <f>IFERROR(IF(VLOOKUP(Table1[[#This Row],[Site ID]],'INPUT Midwest &amp; Northeast Data'!$A$16:$S$300,12, FALSE) = "", "", VLOOKUP(Table1[[#This Row],[Site ID]],'INPUT Midwest &amp; Northeast Data'!$A$16:$S$300,12, FALSE)), "")</f>
        <v/>
      </c>
      <c r="C290" s="196" t="str">
        <f>IFERROR(VLOOKUP(Table1[[#This Row],[Site ID]], 'INPUT Midwest &amp; Northeast Data'!$A$16:$S$300,15, FALSE), "")</f>
        <v/>
      </c>
      <c r="D290" s="66" t="str">
        <f>IF(ISBLANK('INPUT Midwest &amp; Northeast Data'!Q298), "", 'INPUT Midwest &amp; Northeast Data'!Q298)</f>
        <v/>
      </c>
    </row>
    <row r="291" spans="1:4" x14ac:dyDescent="0.3">
      <c r="A291" s="195" t="str">
        <f>IF(ISBLANK('INPUT Midwest &amp; Northeast Data'!A299), "", 'INPUT Midwest &amp; Northeast Data'!A299)</f>
        <v/>
      </c>
      <c r="B291" s="208" t="str">
        <f>IFERROR(IF(VLOOKUP(Table1[[#This Row],[Site ID]],'INPUT Midwest &amp; Northeast Data'!$A$16:$S$300,12, FALSE) = "", "", VLOOKUP(Table1[[#This Row],[Site ID]],'INPUT Midwest &amp; Northeast Data'!$A$16:$S$300,12, FALSE)), "")</f>
        <v/>
      </c>
      <c r="C291" s="196" t="str">
        <f>IFERROR(VLOOKUP(Table1[[#This Row],[Site ID]], 'INPUT Midwest &amp; Northeast Data'!$A$16:$S$300,15, FALSE), "")</f>
        <v/>
      </c>
      <c r="D291" s="66" t="str">
        <f>IF(ISBLANK('INPUT Midwest &amp; Northeast Data'!Q299), "", 'INPUT Midwest &amp; Northeast Data'!Q299)</f>
        <v/>
      </c>
    </row>
    <row r="292" spans="1:4" x14ac:dyDescent="0.3">
      <c r="A292" s="195" t="str">
        <f>IF(ISBLANK('INPUT Midwest &amp; Northeast Data'!A300), "", 'INPUT Midwest &amp; Northeast Data'!A300)</f>
        <v/>
      </c>
      <c r="B292" s="208" t="str">
        <f>IFERROR(IF(VLOOKUP(Table1[[#This Row],[Site ID]],'INPUT Midwest &amp; Northeast Data'!$A$16:$S$300,12, FALSE) = "", "", VLOOKUP(Table1[[#This Row],[Site ID]],'INPUT Midwest &amp; Northeast Data'!$A$16:$S$300,12, FALSE)), "")</f>
        <v/>
      </c>
      <c r="C292" s="196" t="str">
        <f>IFERROR(VLOOKUP(Table1[[#This Row],[Site ID]], 'INPUT Midwest &amp; Northeast Data'!$A$16:$S$300,15, FALSE), "")</f>
        <v/>
      </c>
      <c r="D292" s="66" t="str">
        <f>IF(ISBLANK('INPUT Midwest &amp; Northeast Data'!Q300), "", 'INPUT Midwest &amp; Northeast Data'!Q300)</f>
        <v/>
      </c>
    </row>
    <row r="293" spans="1:4" x14ac:dyDescent="0.3">
      <c r="A293" s="195" t="str">
        <f>IF(ISBLANK('INPUT Midwest &amp; Northeast Data'!A301), "", 'INPUT Midwest &amp; Northeast Data'!A301)</f>
        <v/>
      </c>
      <c r="B293" s="208" t="str">
        <f>IFERROR(IF(VLOOKUP(Table1[[#This Row],[Site ID]],'INPUT Midwest &amp; Northeast Data'!$A$16:$S$300,12, FALSE) = "", "", VLOOKUP(Table1[[#This Row],[Site ID]],'INPUT Midwest &amp; Northeast Data'!$A$16:$S$300,12, FALSE)), "")</f>
        <v/>
      </c>
      <c r="C293" s="196" t="str">
        <f>IFERROR(VLOOKUP(Table1[[#This Row],[Site ID]], 'INPUT Midwest &amp; Northeast Data'!$A$16:$S$300,15, FALSE), "")</f>
        <v/>
      </c>
      <c r="D293" s="66" t="str">
        <f>IF(ISBLANK('INPUT Midwest &amp; Northeast Data'!Q301), "", 'INPUT Midwest &amp; Northeast Data'!Q301)</f>
        <v/>
      </c>
    </row>
    <row r="294" spans="1:4" x14ac:dyDescent="0.3">
      <c r="A294" s="195" t="str">
        <f>IF(ISBLANK('INPUT Midwest &amp; Northeast Data'!A302), "", 'INPUT Midwest &amp; Northeast Data'!A302)</f>
        <v/>
      </c>
      <c r="B294" s="208" t="str">
        <f>IFERROR(IF(VLOOKUP(Table1[[#This Row],[Site ID]],'INPUT Midwest &amp; Northeast Data'!$A$16:$S$300,12, FALSE) = "", "", VLOOKUP(Table1[[#This Row],[Site ID]],'INPUT Midwest &amp; Northeast Data'!$A$16:$S$300,12, FALSE)), "")</f>
        <v/>
      </c>
      <c r="C294" s="196" t="str">
        <f>IFERROR(VLOOKUP(Table1[[#This Row],[Site ID]], 'INPUT Midwest &amp; Northeast Data'!$A$16:$S$300,15, FALSE), "")</f>
        <v/>
      </c>
      <c r="D294" s="66" t="str">
        <f>IF(ISBLANK('INPUT Midwest &amp; Northeast Data'!Q302), "", 'INPUT Midwest &amp; Northeast Data'!Q302)</f>
        <v/>
      </c>
    </row>
    <row r="295" spans="1:4" x14ac:dyDescent="0.3">
      <c r="A295" s="195" t="str">
        <f>IF(ISBLANK('INPUT Midwest &amp; Northeast Data'!A303), "", 'INPUT Midwest &amp; Northeast Data'!A303)</f>
        <v/>
      </c>
      <c r="B295" s="208" t="str">
        <f>IFERROR(IF(VLOOKUP(Table1[[#This Row],[Site ID]],'INPUT Midwest &amp; Northeast Data'!$A$16:$S$300,12, FALSE) = "", "", VLOOKUP(Table1[[#This Row],[Site ID]],'INPUT Midwest &amp; Northeast Data'!$A$16:$S$300,12, FALSE)), "")</f>
        <v/>
      </c>
      <c r="C295" s="196" t="str">
        <f>IFERROR(VLOOKUP(Table1[[#This Row],[Site ID]], 'INPUT Midwest &amp; Northeast Data'!$A$16:$S$300,15, FALSE), "")</f>
        <v/>
      </c>
      <c r="D295" s="66" t="str">
        <f>IF(ISBLANK('INPUT Midwest &amp; Northeast Data'!Q303), "", 'INPUT Midwest &amp; Northeast Data'!Q303)</f>
        <v/>
      </c>
    </row>
    <row r="296" spans="1:4" x14ac:dyDescent="0.3">
      <c r="A296" s="195" t="str">
        <f>IF(ISBLANK('INPUT Midwest &amp; Northeast Data'!A304), "", 'INPUT Midwest &amp; Northeast Data'!A304)</f>
        <v/>
      </c>
      <c r="B296" s="208" t="str">
        <f>IFERROR(IF(VLOOKUP(Table1[[#This Row],[Site ID]],'INPUT Midwest &amp; Northeast Data'!$A$16:$S$300,12, FALSE) = "", "", VLOOKUP(Table1[[#This Row],[Site ID]],'INPUT Midwest &amp; Northeast Data'!$A$16:$S$300,12, FALSE)), "")</f>
        <v/>
      </c>
      <c r="C296" s="196" t="str">
        <f>IFERROR(VLOOKUP(Table1[[#This Row],[Site ID]], 'INPUT Midwest &amp; Northeast Data'!$A$16:$S$300,15, FALSE), "")</f>
        <v/>
      </c>
      <c r="D296" s="66" t="str">
        <f>IF(ISBLANK('INPUT Midwest &amp; Northeast Data'!Q304), "", 'INPUT Midwest &amp; Northeast Data'!Q304)</f>
        <v/>
      </c>
    </row>
    <row r="297" spans="1:4" x14ac:dyDescent="0.3">
      <c r="A297" s="195" t="str">
        <f>IF(ISBLANK('INPUT Midwest &amp; Northeast Data'!A305), "", 'INPUT Midwest &amp; Northeast Data'!A305)</f>
        <v/>
      </c>
      <c r="B297" s="208" t="str">
        <f>IFERROR(IF(VLOOKUP(Table1[[#This Row],[Site ID]],'INPUT Midwest &amp; Northeast Data'!$A$16:$S$300,12, FALSE) = "", "", VLOOKUP(Table1[[#This Row],[Site ID]],'INPUT Midwest &amp; Northeast Data'!$A$16:$S$300,12, FALSE)), "")</f>
        <v/>
      </c>
      <c r="C297" s="196" t="str">
        <f>IFERROR(VLOOKUP(Table1[[#This Row],[Site ID]], 'INPUT Midwest &amp; Northeast Data'!$A$16:$S$300,15, FALSE), "")</f>
        <v/>
      </c>
      <c r="D297" s="66" t="str">
        <f>IF(ISBLANK('INPUT Midwest &amp; Northeast Data'!Q305), "", 'INPUT Midwest &amp; Northeast Data'!Q305)</f>
        <v/>
      </c>
    </row>
    <row r="298" spans="1:4" x14ac:dyDescent="0.3">
      <c r="A298" s="195" t="str">
        <f>IF(ISBLANK('INPUT Midwest &amp; Northeast Data'!A306), "", 'INPUT Midwest &amp; Northeast Data'!A306)</f>
        <v/>
      </c>
      <c r="B298" s="208" t="str">
        <f>IFERROR(IF(VLOOKUP(Table1[[#This Row],[Site ID]],'INPUT Midwest &amp; Northeast Data'!$A$16:$S$300,12, FALSE) = "", "", VLOOKUP(Table1[[#This Row],[Site ID]],'INPUT Midwest &amp; Northeast Data'!$A$16:$S$300,12, FALSE)), "")</f>
        <v/>
      </c>
      <c r="C298" s="196" t="str">
        <f>IFERROR(VLOOKUP(Table1[[#This Row],[Site ID]], 'INPUT Midwest &amp; Northeast Data'!$A$16:$S$300,15, FALSE), "")</f>
        <v/>
      </c>
      <c r="D298" s="66" t="str">
        <f>IF(ISBLANK('INPUT Midwest &amp; Northeast Data'!Q306), "", 'INPUT Midwest &amp; Northeast Data'!Q306)</f>
        <v/>
      </c>
    </row>
    <row r="299" spans="1:4" x14ac:dyDescent="0.3">
      <c r="A299" s="195" t="str">
        <f>IF(ISBLANK('INPUT Midwest &amp; Northeast Data'!A307), "", 'INPUT Midwest &amp; Northeast Data'!A307)</f>
        <v/>
      </c>
      <c r="B299" s="208" t="str">
        <f>IFERROR(IF(VLOOKUP(Table1[[#This Row],[Site ID]],'INPUT Midwest &amp; Northeast Data'!$A$16:$S$300,12, FALSE) = "", "", VLOOKUP(Table1[[#This Row],[Site ID]],'INPUT Midwest &amp; Northeast Data'!$A$16:$S$300,12, FALSE)), "")</f>
        <v/>
      </c>
      <c r="C299" s="196" t="str">
        <f>IFERROR(VLOOKUP(Table1[[#This Row],[Site ID]], 'INPUT Midwest &amp; Northeast Data'!$A$16:$S$300,15, FALSE), "")</f>
        <v/>
      </c>
      <c r="D299" s="66" t="str">
        <f>IF(ISBLANK('INPUT Midwest &amp; Northeast Data'!Q307), "", 'INPUT Midwest &amp; Northeast Data'!Q307)</f>
        <v/>
      </c>
    </row>
    <row r="300" spans="1:4" x14ac:dyDescent="0.3">
      <c r="A300" s="195" t="str">
        <f>IF(ISBLANK('INPUT Midwest &amp; Northeast Data'!A308), "", 'INPUT Midwest &amp; Northeast Data'!A308)</f>
        <v/>
      </c>
      <c r="B300" s="208" t="str">
        <f>IFERROR(IF(VLOOKUP(Table1[[#This Row],[Site ID]],'INPUT Midwest &amp; Northeast Data'!$A$16:$S$300,12, FALSE) = "", "", VLOOKUP(Table1[[#This Row],[Site ID]],'INPUT Midwest &amp; Northeast Data'!$A$16:$S$300,12, FALSE)), "")</f>
        <v/>
      </c>
      <c r="C300" s="196" t="str">
        <f>IFERROR(VLOOKUP(Table1[[#This Row],[Site ID]], 'INPUT Midwest &amp; Northeast Data'!$A$16:$S$300,15, FALSE), "")</f>
        <v/>
      </c>
      <c r="D300" s="66" t="str">
        <f>IF(ISBLANK('INPUT Midwest &amp; Northeast Data'!Q308), "", 'INPUT Midwest &amp; Northeast Data'!Q308)</f>
        <v/>
      </c>
    </row>
  </sheetData>
  <sheetProtection algorithmName="SHA-512" hashValue="ZrLYq9Pz+OY8u7Mn02CiJsE41/ArNoe4XOojOQqvmFcfxzfZItxI5ZuuT3z3Kp6mXAN5ZChR63gq80pwqhnRPA==" saltValue="9CNA6V/K0CV93t4PiyHAtA==" spinCount="100000" sheet="1" objects="1" scenarios="1" formatColumns="0" formatRows="0"/>
  <mergeCells count="6">
    <mergeCell ref="K21:N22"/>
    <mergeCell ref="K10:N11"/>
    <mergeCell ref="G2:H2"/>
    <mergeCell ref="G3:H5"/>
    <mergeCell ref="B4:C4"/>
    <mergeCell ref="B5:C5"/>
  </mergeCells>
  <conditionalFormatting sqref="G3:H5">
    <cfRule type="cellIs" dxfId="8" priority="1" operator="equal">
      <formula>"Congratulations on achieving the interim nectar plant target! If this is your third consecutive year not achieving the milkweed target, adaptive management is required."</formula>
    </cfRule>
    <cfRule type="cellIs" dxfId="7" priority="2" operator="equal">
      <formula>"Unfortunately, the adaptive management targets are not met. Review your results and describe your adaptive management considerations in your annual report."</formula>
    </cfRule>
    <cfRule type="cellIs" dxfId="6" priority="3" operator="equal">
      <formula>"Congratulations on achieving the target!"</formula>
    </cfRule>
  </conditionalFormatting>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U300"/>
  <sheetViews>
    <sheetView zoomScale="68" zoomScaleNormal="70" workbookViewId="0">
      <selection activeCell="A16" sqref="A16"/>
    </sheetView>
  </sheetViews>
  <sheetFormatPr defaultColWidth="9.28515625" defaultRowHeight="15" x14ac:dyDescent="0.25"/>
  <cols>
    <col min="1" max="1" width="33" style="1" customWidth="1"/>
    <col min="2" max="2" width="16.42578125" style="1" customWidth="1"/>
    <col min="3" max="11" width="20.7109375" style="1" customWidth="1"/>
    <col min="12" max="12" width="15.85546875" style="1" customWidth="1"/>
    <col min="13" max="13" width="17.7109375" style="1" customWidth="1"/>
    <col min="14" max="15" width="14.5703125" style="1" customWidth="1"/>
    <col min="16" max="17" width="17.42578125" style="1" bestFit="1" customWidth="1"/>
    <col min="18" max="18" width="36.5703125" style="1" customWidth="1"/>
    <col min="19" max="19" width="14.5703125" style="1" customWidth="1"/>
    <col min="20" max="21" width="16.5703125" style="1" customWidth="1"/>
    <col min="22" max="16384" width="9.28515625" style="1"/>
  </cols>
  <sheetData>
    <row r="1" spans="1:21" s="4" customFormat="1" ht="23.25" x14ac:dyDescent="0.35">
      <c r="A1" s="113" t="s">
        <v>71</v>
      </c>
      <c r="B1" s="2"/>
      <c r="C1" s="2"/>
      <c r="D1" s="2"/>
      <c r="E1" s="2"/>
      <c r="F1" s="2"/>
      <c r="H1" s="2"/>
      <c r="I1" s="2"/>
      <c r="J1" s="2"/>
      <c r="K1" s="2"/>
      <c r="L1" s="2"/>
      <c r="M1" s="3"/>
    </row>
    <row r="2" spans="1:21" s="10" customFormat="1" ht="18.75" thickBot="1" x14ac:dyDescent="0.3">
      <c r="A2" s="9"/>
      <c r="B2" s="9"/>
      <c r="C2" s="9"/>
      <c r="D2" s="9"/>
      <c r="E2" s="9"/>
      <c r="F2" s="9"/>
      <c r="G2" s="9"/>
      <c r="H2" s="9"/>
      <c r="I2" s="9"/>
      <c r="J2" s="9"/>
      <c r="K2" s="9"/>
      <c r="L2" s="9"/>
      <c r="M2" s="9"/>
      <c r="N2" s="9"/>
      <c r="O2" s="9"/>
      <c r="P2" s="9"/>
      <c r="Q2" s="9"/>
      <c r="R2" s="9"/>
    </row>
    <row r="3" spans="1:21" s="12" customFormat="1" ht="16.5" x14ac:dyDescent="0.3">
      <c r="A3" s="11" t="s">
        <v>67</v>
      </c>
      <c r="B3" s="167"/>
      <c r="C3" s="168"/>
      <c r="D3" s="168"/>
      <c r="E3" s="169"/>
    </row>
    <row r="4" spans="1:21" s="12" customFormat="1" ht="16.5" x14ac:dyDescent="0.3">
      <c r="A4" s="13" t="s">
        <v>68</v>
      </c>
      <c r="B4" s="170"/>
      <c r="C4" s="152"/>
      <c r="D4" s="152"/>
      <c r="E4" s="153"/>
    </row>
    <row r="5" spans="1:21" s="12" customFormat="1" ht="16.5" x14ac:dyDescent="0.3">
      <c r="A5" s="13" t="s">
        <v>69</v>
      </c>
      <c r="B5" s="151"/>
      <c r="C5" s="154"/>
      <c r="D5" s="154"/>
      <c r="E5" s="155"/>
    </row>
    <row r="6" spans="1:21" s="12" customFormat="1" ht="15" customHeight="1" thickBot="1" x14ac:dyDescent="0.35">
      <c r="A6" s="14" t="s">
        <v>80</v>
      </c>
      <c r="B6" s="171"/>
      <c r="C6" s="172"/>
      <c r="D6" s="172"/>
      <c r="E6" s="173"/>
    </row>
    <row r="7" spans="1:21" s="12" customFormat="1" ht="15" customHeight="1" thickBot="1" x14ac:dyDescent="0.35">
      <c r="A7" s="15"/>
      <c r="B7" s="16"/>
      <c r="C7" s="17"/>
      <c r="D7" s="17"/>
      <c r="E7" s="18"/>
    </row>
    <row r="8" spans="1:21" s="12" customFormat="1" ht="15" customHeight="1" x14ac:dyDescent="0.3">
      <c r="A8" s="159" t="s">
        <v>70</v>
      </c>
      <c r="B8" s="160"/>
      <c r="C8" s="46"/>
      <c r="D8" s="23"/>
      <c r="E8" s="18"/>
    </row>
    <row r="9" spans="1:21" s="12" customFormat="1" ht="15" customHeight="1" thickBot="1" x14ac:dyDescent="0.35">
      <c r="A9" s="161" t="s">
        <v>81</v>
      </c>
      <c r="B9" s="162"/>
      <c r="C9" s="45"/>
      <c r="D9" s="23"/>
      <c r="E9" s="18"/>
    </row>
    <row r="10" spans="1:21" s="12" customFormat="1" ht="15" customHeight="1" x14ac:dyDescent="0.3">
      <c r="A10" s="22"/>
      <c r="B10" s="22"/>
      <c r="C10" s="23"/>
      <c r="D10" s="23"/>
      <c r="E10" s="18"/>
    </row>
    <row r="11" spans="1:21" s="5" customFormat="1" ht="15.75" x14ac:dyDescent="0.25">
      <c r="A11" s="25" t="s">
        <v>85</v>
      </c>
    </row>
    <row r="12" spans="1:21" s="5" customFormat="1" ht="16.5" thickBot="1" x14ac:dyDescent="0.3">
      <c r="A12" s="24"/>
    </row>
    <row r="13" spans="1:21" s="5" customFormat="1" ht="15.75" customHeight="1" x14ac:dyDescent="0.25">
      <c r="A13" s="163" t="s">
        <v>0</v>
      </c>
      <c r="B13" s="164"/>
      <c r="C13" s="164"/>
      <c r="D13" s="164"/>
      <c r="E13" s="164"/>
      <c r="F13" s="164"/>
      <c r="G13" s="164"/>
      <c r="H13" s="164"/>
      <c r="I13" s="164"/>
      <c r="J13" s="164"/>
      <c r="K13" s="164"/>
      <c r="L13" s="164"/>
      <c r="M13" s="164"/>
      <c r="N13" s="164"/>
      <c r="O13" s="164"/>
      <c r="P13" s="164"/>
      <c r="Q13" s="164"/>
      <c r="R13" s="164"/>
      <c r="S13" s="174"/>
    </row>
    <row r="14" spans="1:21" s="5" customFormat="1" ht="18" customHeight="1" thickBot="1" x14ac:dyDescent="0.3">
      <c r="A14" s="165"/>
      <c r="B14" s="166"/>
      <c r="C14" s="166"/>
      <c r="D14" s="166"/>
      <c r="E14" s="166"/>
      <c r="F14" s="166"/>
      <c r="G14" s="166"/>
      <c r="H14" s="166"/>
      <c r="I14" s="166"/>
      <c r="J14" s="166"/>
      <c r="K14" s="166"/>
      <c r="L14" s="166"/>
      <c r="M14" s="166"/>
      <c r="N14" s="166"/>
      <c r="O14" s="166"/>
      <c r="P14" s="166"/>
      <c r="Q14" s="166"/>
      <c r="R14" s="166"/>
      <c r="S14" s="176"/>
      <c r="T14" s="2"/>
      <c r="U14" s="2"/>
    </row>
    <row r="15" spans="1:21" s="5" customFormat="1" ht="99.75" customHeight="1" x14ac:dyDescent="0.25">
      <c r="A15" s="76" t="s">
        <v>83</v>
      </c>
      <c r="B15" s="77" t="s">
        <v>72</v>
      </c>
      <c r="C15" s="77" t="s">
        <v>73</v>
      </c>
      <c r="D15" s="144" t="s">
        <v>84</v>
      </c>
      <c r="E15" s="145"/>
      <c r="F15" s="146"/>
      <c r="G15" s="77" t="s">
        <v>77</v>
      </c>
      <c r="H15" s="77" t="s">
        <v>1</v>
      </c>
      <c r="I15" s="77" t="s">
        <v>94</v>
      </c>
      <c r="J15" s="77" t="s">
        <v>82</v>
      </c>
      <c r="K15" s="77" t="s">
        <v>184</v>
      </c>
      <c r="L15" s="77" t="s">
        <v>3</v>
      </c>
      <c r="M15" s="77" t="s">
        <v>153</v>
      </c>
      <c r="N15" s="77" t="s">
        <v>5</v>
      </c>
      <c r="O15" s="77" t="s">
        <v>120</v>
      </c>
      <c r="P15" s="77" t="s">
        <v>6</v>
      </c>
      <c r="Q15" s="144" t="s">
        <v>100</v>
      </c>
      <c r="R15" s="145"/>
      <c r="S15" s="147"/>
    </row>
    <row r="16" spans="1:21" s="21" customFormat="1" ht="59.25" customHeight="1" x14ac:dyDescent="0.25">
      <c r="A16" s="19"/>
      <c r="B16" s="20"/>
      <c r="C16" s="20"/>
      <c r="D16" s="20"/>
      <c r="E16" s="20"/>
      <c r="F16" s="20"/>
      <c r="G16" s="20"/>
      <c r="H16" s="20"/>
      <c r="I16" s="85"/>
      <c r="J16" s="20"/>
      <c r="K16" s="20"/>
      <c r="L16" s="131"/>
      <c r="M16" s="89"/>
      <c r="N16" s="62"/>
      <c r="O16" s="65" t="str">
        <f>IFERROR(LOOKUP(N16,'Data References'!$B$2:$C$7,'Data References'!$C$2:$C$7),"")</f>
        <v/>
      </c>
      <c r="P16" s="26"/>
      <c r="Q16" s="201"/>
      <c r="R16" s="202"/>
      <c r="S16" s="203"/>
    </row>
    <row r="17" spans="1:19" ht="37.5" customHeight="1" x14ac:dyDescent="0.25">
      <c r="A17" s="19"/>
      <c r="B17" s="20"/>
      <c r="C17" s="20"/>
      <c r="D17" s="20"/>
      <c r="E17" s="20"/>
      <c r="F17" s="20"/>
      <c r="G17" s="20"/>
      <c r="H17" s="20"/>
      <c r="I17" s="94"/>
      <c r="J17" s="94"/>
      <c r="K17" s="94"/>
      <c r="L17" s="131"/>
      <c r="M17" s="89"/>
      <c r="N17" s="62"/>
      <c r="O17" s="65" t="str">
        <f>IFERROR(LOOKUP(N17,'Data References'!$B$2:$C$7,'Data References'!$C$2:$C$7),"")</f>
        <v/>
      </c>
      <c r="P17" s="26"/>
      <c r="Q17" s="201"/>
      <c r="R17" s="202"/>
      <c r="S17" s="203"/>
    </row>
    <row r="18" spans="1:19" ht="37.5" customHeight="1" x14ac:dyDescent="0.25">
      <c r="A18" s="19"/>
      <c r="B18" s="20"/>
      <c r="C18" s="20"/>
      <c r="D18" s="20"/>
      <c r="E18" s="20"/>
      <c r="F18" s="20"/>
      <c r="G18" s="20"/>
      <c r="H18" s="20"/>
      <c r="I18" s="94"/>
      <c r="J18" s="94"/>
      <c r="K18" s="94"/>
      <c r="L18" s="131"/>
      <c r="M18" s="89"/>
      <c r="N18" s="62"/>
      <c r="O18" s="65" t="str">
        <f>IFERROR(LOOKUP(N18,'Data References'!$B$2:$C$7,'Data References'!$C$2:$C$7),"")</f>
        <v/>
      </c>
      <c r="P18" s="26"/>
      <c r="Q18" s="201"/>
      <c r="R18" s="202"/>
      <c r="S18" s="203"/>
    </row>
    <row r="19" spans="1:19" ht="37.5" customHeight="1" x14ac:dyDescent="0.25">
      <c r="A19" s="19"/>
      <c r="B19" s="20"/>
      <c r="C19" s="20"/>
      <c r="D19" s="20"/>
      <c r="E19" s="20"/>
      <c r="F19" s="20"/>
      <c r="G19" s="20"/>
      <c r="H19" s="20"/>
      <c r="I19" s="94"/>
      <c r="J19" s="94"/>
      <c r="K19" s="94"/>
      <c r="L19" s="131"/>
      <c r="M19" s="89"/>
      <c r="N19" s="62"/>
      <c r="O19" s="65" t="str">
        <f>IFERROR(LOOKUP(N19,'Data References'!$B$2:$C$7,'Data References'!$C$2:$C$7),"")</f>
        <v/>
      </c>
      <c r="P19" s="26"/>
      <c r="Q19" s="201"/>
      <c r="R19" s="202"/>
      <c r="S19" s="203"/>
    </row>
    <row r="20" spans="1:19" ht="37.5" customHeight="1" x14ac:dyDescent="0.25">
      <c r="A20" s="19"/>
      <c r="B20" s="101"/>
      <c r="C20" s="102"/>
      <c r="D20" s="102"/>
      <c r="E20" s="102"/>
      <c r="F20" s="102"/>
      <c r="G20" s="102"/>
      <c r="H20" s="102"/>
      <c r="I20" s="41"/>
      <c r="J20" s="41"/>
      <c r="K20" s="41"/>
      <c r="L20" s="131"/>
      <c r="M20" s="90"/>
      <c r="N20" s="62"/>
      <c r="O20" s="65" t="str">
        <f>IFERROR(LOOKUP(N20,'Data References'!$B$2:$C$7,'Data References'!$C$2:$C$7),"")</f>
        <v/>
      </c>
      <c r="P20" s="103"/>
      <c r="Q20" s="201"/>
      <c r="R20" s="202"/>
      <c r="S20" s="203"/>
    </row>
    <row r="21" spans="1:19" ht="37.5" customHeight="1" x14ac:dyDescent="0.25">
      <c r="A21" s="19"/>
      <c r="B21" s="101"/>
      <c r="C21" s="102"/>
      <c r="D21" s="102"/>
      <c r="E21" s="102"/>
      <c r="F21" s="102"/>
      <c r="G21" s="102"/>
      <c r="H21" s="102"/>
      <c r="I21" s="41"/>
      <c r="J21" s="41"/>
      <c r="K21" s="41"/>
      <c r="L21" s="131"/>
      <c r="M21" s="90"/>
      <c r="N21" s="62"/>
      <c r="O21" s="65" t="str">
        <f>IFERROR(LOOKUP(N21,'Data References'!$B$2:$C$7,'Data References'!$C$2:$C$7),"")</f>
        <v/>
      </c>
      <c r="P21" s="103"/>
      <c r="Q21" s="201"/>
      <c r="R21" s="202"/>
      <c r="S21" s="203"/>
    </row>
    <row r="22" spans="1:19" ht="37.5" customHeight="1" x14ac:dyDescent="0.25">
      <c r="A22" s="19"/>
      <c r="B22" s="101"/>
      <c r="C22" s="102"/>
      <c r="D22" s="102"/>
      <c r="E22" s="102"/>
      <c r="F22" s="102"/>
      <c r="G22" s="102"/>
      <c r="H22" s="102"/>
      <c r="I22" s="41"/>
      <c r="J22" s="41"/>
      <c r="K22" s="41"/>
      <c r="L22" s="131"/>
      <c r="M22" s="90"/>
      <c r="N22" s="62"/>
      <c r="O22" s="65" t="str">
        <f>IFERROR(LOOKUP(N22,'Data References'!$B$2:$C$7,'Data References'!$C$2:$C$7),"")</f>
        <v/>
      </c>
      <c r="P22" s="103"/>
      <c r="Q22" s="201"/>
      <c r="R22" s="202"/>
      <c r="S22" s="203"/>
    </row>
    <row r="23" spans="1:19" ht="37.5" customHeight="1" x14ac:dyDescent="0.25">
      <c r="A23" s="19"/>
      <c r="B23" s="101"/>
      <c r="C23" s="102"/>
      <c r="D23" s="102"/>
      <c r="E23" s="102"/>
      <c r="F23" s="102"/>
      <c r="G23" s="102"/>
      <c r="H23" s="102"/>
      <c r="I23" s="41"/>
      <c r="J23" s="41"/>
      <c r="K23" s="41"/>
      <c r="L23" s="131"/>
      <c r="M23" s="90"/>
      <c r="N23" s="62"/>
      <c r="O23" s="65" t="str">
        <f>IFERROR(LOOKUP(N23,'Data References'!$B$2:$C$7,'Data References'!$C$2:$C$7),"")</f>
        <v/>
      </c>
      <c r="P23" s="103"/>
      <c r="Q23" s="201"/>
      <c r="R23" s="202"/>
      <c r="S23" s="203"/>
    </row>
    <row r="24" spans="1:19" ht="37.5" customHeight="1" x14ac:dyDescent="0.25">
      <c r="A24" s="19"/>
      <c r="B24" s="101"/>
      <c r="C24" s="102"/>
      <c r="D24" s="102"/>
      <c r="E24" s="102"/>
      <c r="F24" s="102"/>
      <c r="G24" s="102"/>
      <c r="H24" s="102"/>
      <c r="I24" s="41"/>
      <c r="J24" s="41"/>
      <c r="K24" s="41"/>
      <c r="L24" s="131"/>
      <c r="M24" s="90"/>
      <c r="N24" s="62"/>
      <c r="O24" s="65" t="str">
        <f>IFERROR(LOOKUP(N24,'Data References'!$B$2:$C$7,'Data References'!$C$2:$C$7),"")</f>
        <v/>
      </c>
      <c r="P24" s="103"/>
      <c r="Q24" s="201"/>
      <c r="R24" s="202"/>
      <c r="S24" s="203"/>
    </row>
    <row r="25" spans="1:19" ht="37.5" customHeight="1" x14ac:dyDescent="0.25">
      <c r="A25" s="19"/>
      <c r="B25" s="101"/>
      <c r="C25" s="102"/>
      <c r="D25" s="102"/>
      <c r="E25" s="102"/>
      <c r="F25" s="102"/>
      <c r="G25" s="102"/>
      <c r="H25" s="102"/>
      <c r="I25" s="41"/>
      <c r="J25" s="41"/>
      <c r="K25" s="41"/>
      <c r="L25" s="131"/>
      <c r="M25" s="90"/>
      <c r="N25" s="62"/>
      <c r="O25" s="65" t="str">
        <f>IFERROR(LOOKUP(N25,'Data References'!$B$2:$C$7,'Data References'!$C$2:$C$7),"")</f>
        <v/>
      </c>
      <c r="P25" s="103"/>
      <c r="Q25" s="201"/>
      <c r="R25" s="202"/>
      <c r="S25" s="203"/>
    </row>
    <row r="26" spans="1:19" ht="37.5" customHeight="1" x14ac:dyDescent="0.25">
      <c r="A26" s="19"/>
      <c r="B26" s="101"/>
      <c r="C26" s="102"/>
      <c r="D26" s="102"/>
      <c r="E26" s="102"/>
      <c r="F26" s="102"/>
      <c r="G26" s="102"/>
      <c r="H26" s="102"/>
      <c r="I26" s="41"/>
      <c r="J26" s="41"/>
      <c r="K26" s="41"/>
      <c r="L26" s="131"/>
      <c r="M26" s="90"/>
      <c r="N26" s="62"/>
      <c r="O26" s="65" t="str">
        <f>IFERROR(LOOKUP(N26,'Data References'!$B$2:$C$7,'Data References'!$C$2:$C$7),"")</f>
        <v/>
      </c>
      <c r="P26" s="103"/>
      <c r="Q26" s="201"/>
      <c r="R26" s="202"/>
      <c r="S26" s="203"/>
    </row>
    <row r="27" spans="1:19" ht="37.5" customHeight="1" x14ac:dyDescent="0.25">
      <c r="A27" s="19"/>
      <c r="B27" s="101"/>
      <c r="C27" s="102"/>
      <c r="D27" s="102"/>
      <c r="E27" s="102"/>
      <c r="F27" s="102"/>
      <c r="G27" s="102"/>
      <c r="H27" s="102"/>
      <c r="I27" s="41"/>
      <c r="J27" s="41"/>
      <c r="K27" s="41"/>
      <c r="L27" s="131"/>
      <c r="M27" s="90"/>
      <c r="N27" s="62"/>
      <c r="O27" s="65" t="str">
        <f>IFERROR(LOOKUP(N27,'Data References'!$B$2:$C$7,'Data References'!$C$2:$C$7),"")</f>
        <v/>
      </c>
      <c r="P27" s="103"/>
      <c r="Q27" s="201"/>
      <c r="R27" s="202"/>
      <c r="S27" s="203"/>
    </row>
    <row r="28" spans="1:19" ht="37.5" customHeight="1" x14ac:dyDescent="0.25">
      <c r="A28" s="19"/>
      <c r="B28" s="101"/>
      <c r="C28" s="102"/>
      <c r="D28" s="102"/>
      <c r="E28" s="102"/>
      <c r="F28" s="102"/>
      <c r="G28" s="102"/>
      <c r="H28" s="102"/>
      <c r="I28" s="41"/>
      <c r="J28" s="41"/>
      <c r="K28" s="41"/>
      <c r="L28" s="131"/>
      <c r="M28" s="90"/>
      <c r="N28" s="62"/>
      <c r="O28" s="65" t="str">
        <f>IFERROR(LOOKUP(N28,'Data References'!$B$2:$C$7,'Data References'!$C$2:$C$7),"")</f>
        <v/>
      </c>
      <c r="P28" s="103"/>
      <c r="Q28" s="201"/>
      <c r="R28" s="202"/>
      <c r="S28" s="203"/>
    </row>
    <row r="29" spans="1:19" ht="37.5" customHeight="1" x14ac:dyDescent="0.25">
      <c r="A29" s="19"/>
      <c r="B29" s="101"/>
      <c r="C29" s="102"/>
      <c r="D29" s="102"/>
      <c r="E29" s="102"/>
      <c r="F29" s="102"/>
      <c r="G29" s="102"/>
      <c r="H29" s="102"/>
      <c r="I29" s="41"/>
      <c r="J29" s="41"/>
      <c r="K29" s="41"/>
      <c r="L29" s="131"/>
      <c r="M29" s="90"/>
      <c r="N29" s="62"/>
      <c r="O29" s="65" t="str">
        <f>IFERROR(LOOKUP(N29,'Data References'!$B$2:$C$7,'Data References'!$C$2:$C$7),"")</f>
        <v/>
      </c>
      <c r="P29" s="103"/>
      <c r="Q29" s="201"/>
      <c r="R29" s="202"/>
      <c r="S29" s="203"/>
    </row>
    <row r="30" spans="1:19" ht="37.5" customHeight="1" x14ac:dyDescent="0.25">
      <c r="A30" s="19"/>
      <c r="B30" s="101"/>
      <c r="C30" s="102"/>
      <c r="D30" s="102"/>
      <c r="E30" s="102"/>
      <c r="F30" s="102"/>
      <c r="G30" s="102"/>
      <c r="H30" s="102"/>
      <c r="I30" s="41"/>
      <c r="J30" s="41"/>
      <c r="K30" s="41"/>
      <c r="L30" s="131"/>
      <c r="M30" s="90"/>
      <c r="N30" s="62"/>
      <c r="O30" s="65" t="str">
        <f>IFERROR(LOOKUP(N30,'Data References'!$B$2:$C$7,'Data References'!$C$2:$C$7),"")</f>
        <v/>
      </c>
      <c r="P30" s="103"/>
      <c r="Q30" s="201"/>
      <c r="R30" s="202"/>
      <c r="S30" s="203"/>
    </row>
    <row r="31" spans="1:19" ht="37.5" customHeight="1" x14ac:dyDescent="0.25">
      <c r="A31" s="19"/>
      <c r="B31" s="101"/>
      <c r="C31" s="102"/>
      <c r="D31" s="102"/>
      <c r="E31" s="102"/>
      <c r="F31" s="102"/>
      <c r="G31" s="102"/>
      <c r="H31" s="102"/>
      <c r="I31" s="41"/>
      <c r="J31" s="41"/>
      <c r="K31" s="41"/>
      <c r="L31" s="131"/>
      <c r="M31" s="90"/>
      <c r="N31" s="62"/>
      <c r="O31" s="65" t="str">
        <f>IFERROR(LOOKUP(N31,'Data References'!$B$2:$C$7,'Data References'!$C$2:$C$7),"")</f>
        <v/>
      </c>
      <c r="P31" s="103"/>
      <c r="Q31" s="201"/>
      <c r="R31" s="202"/>
      <c r="S31" s="203"/>
    </row>
    <row r="32" spans="1:19" ht="37.5" customHeight="1" x14ac:dyDescent="0.25">
      <c r="A32" s="19"/>
      <c r="B32" s="101"/>
      <c r="C32" s="102"/>
      <c r="D32" s="102"/>
      <c r="E32" s="102"/>
      <c r="F32" s="102"/>
      <c r="G32" s="102"/>
      <c r="H32" s="102"/>
      <c r="I32" s="41"/>
      <c r="J32" s="41"/>
      <c r="K32" s="41"/>
      <c r="L32" s="131"/>
      <c r="M32" s="90"/>
      <c r="N32" s="62"/>
      <c r="O32" s="65" t="str">
        <f>IFERROR(LOOKUP(N32,'Data References'!$B$2:$C$7,'Data References'!$C$2:$C$7),"")</f>
        <v/>
      </c>
      <c r="P32" s="103"/>
      <c r="Q32" s="201"/>
      <c r="R32" s="202"/>
      <c r="S32" s="203"/>
    </row>
    <row r="33" spans="1:19" ht="37.5" customHeight="1" x14ac:dyDescent="0.25">
      <c r="A33" s="19"/>
      <c r="B33" s="101"/>
      <c r="C33" s="102"/>
      <c r="D33" s="102"/>
      <c r="E33" s="102"/>
      <c r="F33" s="102"/>
      <c r="G33" s="102"/>
      <c r="H33" s="102"/>
      <c r="I33" s="41"/>
      <c r="J33" s="41"/>
      <c r="K33" s="41"/>
      <c r="L33" s="131"/>
      <c r="M33" s="90"/>
      <c r="N33" s="62"/>
      <c r="O33" s="65" t="str">
        <f>IFERROR(LOOKUP(N33,'Data References'!$B$2:$C$7,'Data References'!$C$2:$C$7),"")</f>
        <v/>
      </c>
      <c r="P33" s="103"/>
      <c r="Q33" s="201"/>
      <c r="R33" s="202"/>
      <c r="S33" s="203"/>
    </row>
    <row r="34" spans="1:19" ht="37.5" customHeight="1" x14ac:dyDescent="0.25">
      <c r="A34" s="100"/>
      <c r="B34" s="101"/>
      <c r="C34" s="102"/>
      <c r="D34" s="102"/>
      <c r="E34" s="102"/>
      <c r="F34" s="102"/>
      <c r="G34" s="102"/>
      <c r="H34" s="102"/>
      <c r="I34" s="41"/>
      <c r="J34" s="41"/>
      <c r="K34" s="41"/>
      <c r="L34" s="131"/>
      <c r="M34" s="90"/>
      <c r="N34" s="62"/>
      <c r="O34" s="65" t="str">
        <f>IFERROR(LOOKUP(N34,'Data References'!$B$2:$C$7,'Data References'!$C$2:$C$7),"")</f>
        <v/>
      </c>
      <c r="P34" s="103"/>
      <c r="Q34" s="201"/>
      <c r="R34" s="202"/>
      <c r="S34" s="203"/>
    </row>
    <row r="35" spans="1:19" ht="37.5" customHeight="1" x14ac:dyDescent="0.25">
      <c r="A35" s="100"/>
      <c r="B35" s="101"/>
      <c r="C35" s="102"/>
      <c r="D35" s="102"/>
      <c r="E35" s="102"/>
      <c r="F35" s="102"/>
      <c r="G35" s="102"/>
      <c r="H35" s="102"/>
      <c r="I35" s="41"/>
      <c r="J35" s="41"/>
      <c r="K35" s="41"/>
      <c r="L35" s="131"/>
      <c r="M35" s="90"/>
      <c r="N35" s="62"/>
      <c r="O35" s="65" t="str">
        <f>IFERROR(LOOKUP(N35,'Data References'!$B$2:$C$7,'Data References'!$C$2:$C$7),"")</f>
        <v/>
      </c>
      <c r="P35" s="103"/>
      <c r="Q35" s="201"/>
      <c r="R35" s="202"/>
      <c r="S35" s="203"/>
    </row>
    <row r="36" spans="1:19" ht="37.5" customHeight="1" x14ac:dyDescent="0.25">
      <c r="A36" s="100"/>
      <c r="B36" s="101"/>
      <c r="C36" s="102"/>
      <c r="D36" s="102"/>
      <c r="E36" s="102"/>
      <c r="F36" s="102"/>
      <c r="G36" s="102"/>
      <c r="H36" s="102"/>
      <c r="I36" s="41"/>
      <c r="J36" s="41"/>
      <c r="K36" s="41"/>
      <c r="L36" s="131"/>
      <c r="M36" s="90"/>
      <c r="N36" s="62"/>
      <c r="O36" s="65" t="str">
        <f>IFERROR(LOOKUP(N36,'Data References'!$B$2:$C$7,'Data References'!$C$2:$C$7),"")</f>
        <v/>
      </c>
      <c r="P36" s="103"/>
      <c r="Q36" s="201"/>
      <c r="R36" s="202"/>
      <c r="S36" s="203"/>
    </row>
    <row r="37" spans="1:19" ht="37.5" customHeight="1" x14ac:dyDescent="0.25">
      <c r="A37" s="100"/>
      <c r="B37" s="101"/>
      <c r="C37" s="102"/>
      <c r="D37" s="102"/>
      <c r="E37" s="102"/>
      <c r="F37" s="102"/>
      <c r="G37" s="102"/>
      <c r="H37" s="102"/>
      <c r="I37" s="41"/>
      <c r="J37" s="41"/>
      <c r="K37" s="41"/>
      <c r="L37" s="131"/>
      <c r="M37" s="90"/>
      <c r="N37" s="62"/>
      <c r="O37" s="65" t="str">
        <f>IFERROR(LOOKUP(N37,'Data References'!$B$2:$C$7,'Data References'!$C$2:$C$7),"")</f>
        <v/>
      </c>
      <c r="P37" s="103"/>
      <c r="Q37" s="201"/>
      <c r="R37" s="202"/>
      <c r="S37" s="203"/>
    </row>
    <row r="38" spans="1:19" ht="37.5" customHeight="1" x14ac:dyDescent="0.25">
      <c r="A38" s="100"/>
      <c r="B38" s="101"/>
      <c r="C38" s="102"/>
      <c r="D38" s="102"/>
      <c r="E38" s="102"/>
      <c r="F38" s="102"/>
      <c r="G38" s="102"/>
      <c r="H38" s="102"/>
      <c r="I38" s="41"/>
      <c r="J38" s="41"/>
      <c r="K38" s="41"/>
      <c r="L38" s="131"/>
      <c r="M38" s="90"/>
      <c r="N38" s="62"/>
      <c r="O38" s="65" t="str">
        <f>IFERROR(LOOKUP(N38,'Data References'!$B$2:$C$7,'Data References'!$C$2:$C$7),"")</f>
        <v/>
      </c>
      <c r="P38" s="103"/>
      <c r="Q38" s="201"/>
      <c r="R38" s="202"/>
      <c r="S38" s="203"/>
    </row>
    <row r="39" spans="1:19" ht="37.5" customHeight="1" x14ac:dyDescent="0.25">
      <c r="A39" s="100"/>
      <c r="B39" s="101"/>
      <c r="C39" s="102"/>
      <c r="D39" s="102"/>
      <c r="E39" s="102"/>
      <c r="F39" s="102"/>
      <c r="G39" s="102"/>
      <c r="H39" s="102"/>
      <c r="I39" s="41"/>
      <c r="J39" s="41"/>
      <c r="K39" s="41"/>
      <c r="L39" s="131"/>
      <c r="M39" s="90"/>
      <c r="N39" s="62"/>
      <c r="O39" s="65" t="str">
        <f>IFERROR(LOOKUP(N39,'Data References'!$B$2:$C$7,'Data References'!$C$2:$C$7),"")</f>
        <v/>
      </c>
      <c r="P39" s="103"/>
      <c r="Q39" s="201"/>
      <c r="R39" s="202"/>
      <c r="S39" s="203"/>
    </row>
    <row r="40" spans="1:19" ht="37.5" customHeight="1" x14ac:dyDescent="0.25">
      <c r="A40" s="100"/>
      <c r="B40" s="101"/>
      <c r="C40" s="102"/>
      <c r="D40" s="102"/>
      <c r="E40" s="102"/>
      <c r="F40" s="102"/>
      <c r="G40" s="102"/>
      <c r="H40" s="102"/>
      <c r="I40" s="41"/>
      <c r="J40" s="41"/>
      <c r="K40" s="41"/>
      <c r="L40" s="131"/>
      <c r="M40" s="90"/>
      <c r="N40" s="62"/>
      <c r="O40" s="65" t="str">
        <f>IFERROR(LOOKUP(N40,'Data References'!$B$2:$C$7,'Data References'!$C$2:$C$7),"")</f>
        <v/>
      </c>
      <c r="P40" s="103"/>
      <c r="Q40" s="201"/>
      <c r="R40" s="202"/>
      <c r="S40" s="203"/>
    </row>
    <row r="41" spans="1:19" ht="37.5" customHeight="1" x14ac:dyDescent="0.25">
      <c r="A41" s="100"/>
      <c r="B41" s="101"/>
      <c r="C41" s="102"/>
      <c r="D41" s="102"/>
      <c r="E41" s="102"/>
      <c r="F41" s="102"/>
      <c r="G41" s="102"/>
      <c r="H41" s="102"/>
      <c r="I41" s="41"/>
      <c r="J41" s="41"/>
      <c r="K41" s="41"/>
      <c r="L41" s="131"/>
      <c r="M41" s="90"/>
      <c r="N41" s="62"/>
      <c r="O41" s="65" t="str">
        <f>IFERROR(LOOKUP(N41,'Data References'!$B$2:$C$7,'Data References'!$C$2:$C$7),"")</f>
        <v/>
      </c>
      <c r="P41" s="103"/>
      <c r="Q41" s="201"/>
      <c r="R41" s="202"/>
      <c r="S41" s="203"/>
    </row>
    <row r="42" spans="1:19" ht="37.5" customHeight="1" x14ac:dyDescent="0.25">
      <c r="A42" s="100"/>
      <c r="B42" s="101"/>
      <c r="C42" s="102"/>
      <c r="D42" s="102"/>
      <c r="E42" s="102"/>
      <c r="F42" s="102"/>
      <c r="G42" s="102"/>
      <c r="H42" s="102"/>
      <c r="I42" s="41"/>
      <c r="J42" s="41"/>
      <c r="K42" s="41"/>
      <c r="L42" s="131"/>
      <c r="M42" s="90"/>
      <c r="N42" s="62"/>
      <c r="O42" s="65" t="str">
        <f>IFERROR(LOOKUP(N42,'Data References'!$B$2:$C$7,'Data References'!$C$2:$C$7),"")</f>
        <v/>
      </c>
      <c r="P42" s="103"/>
      <c r="Q42" s="201"/>
      <c r="R42" s="202"/>
      <c r="S42" s="203"/>
    </row>
    <row r="43" spans="1:19" ht="37.5" customHeight="1" x14ac:dyDescent="0.25">
      <c r="A43" s="100"/>
      <c r="B43" s="101"/>
      <c r="C43" s="102"/>
      <c r="D43" s="102"/>
      <c r="E43" s="102"/>
      <c r="F43" s="102"/>
      <c r="G43" s="102"/>
      <c r="H43" s="102"/>
      <c r="I43" s="41"/>
      <c r="J43" s="41"/>
      <c r="K43" s="41"/>
      <c r="L43" s="131"/>
      <c r="M43" s="90"/>
      <c r="N43" s="62"/>
      <c r="O43" s="65" t="str">
        <f>IFERROR(LOOKUP(N43,'Data References'!$B$2:$C$7,'Data References'!$C$2:$C$7),"")</f>
        <v/>
      </c>
      <c r="P43" s="103"/>
      <c r="Q43" s="201"/>
      <c r="R43" s="202"/>
      <c r="S43" s="203"/>
    </row>
    <row r="44" spans="1:19" ht="37.5" customHeight="1" x14ac:dyDescent="0.25">
      <c r="A44" s="100"/>
      <c r="B44" s="101"/>
      <c r="C44" s="102"/>
      <c r="D44" s="102"/>
      <c r="E44" s="102"/>
      <c r="F44" s="102"/>
      <c r="G44" s="102"/>
      <c r="H44" s="102"/>
      <c r="I44" s="41"/>
      <c r="J44" s="41"/>
      <c r="K44" s="41"/>
      <c r="L44" s="131"/>
      <c r="M44" s="90"/>
      <c r="N44" s="62"/>
      <c r="O44" s="65" t="str">
        <f>IFERROR(LOOKUP(N44,'Data References'!$B$2:$C$7,'Data References'!$C$2:$C$7),"")</f>
        <v/>
      </c>
      <c r="P44" s="103"/>
      <c r="Q44" s="201"/>
      <c r="R44" s="202"/>
      <c r="S44" s="203"/>
    </row>
    <row r="45" spans="1:19" ht="37.5" customHeight="1" x14ac:dyDescent="0.25">
      <c r="A45" s="100"/>
      <c r="B45" s="101"/>
      <c r="C45" s="102"/>
      <c r="D45" s="102"/>
      <c r="E45" s="102"/>
      <c r="F45" s="102"/>
      <c r="G45" s="102"/>
      <c r="H45" s="102"/>
      <c r="I45" s="41"/>
      <c r="J45" s="41"/>
      <c r="K45" s="41"/>
      <c r="L45" s="131"/>
      <c r="M45" s="90"/>
      <c r="N45" s="62"/>
      <c r="O45" s="65" t="str">
        <f>IFERROR(LOOKUP(N45,'Data References'!$B$2:$C$7,'Data References'!$C$2:$C$7),"")</f>
        <v/>
      </c>
      <c r="P45" s="103"/>
      <c r="Q45" s="201"/>
      <c r="R45" s="202"/>
      <c r="S45" s="203"/>
    </row>
    <row r="46" spans="1:19" ht="37.5" customHeight="1" x14ac:dyDescent="0.25">
      <c r="A46" s="100"/>
      <c r="B46" s="101"/>
      <c r="C46" s="102"/>
      <c r="D46" s="102"/>
      <c r="E46" s="102"/>
      <c r="F46" s="102"/>
      <c r="G46" s="102"/>
      <c r="H46" s="102"/>
      <c r="I46" s="41"/>
      <c r="J46" s="41"/>
      <c r="K46" s="41"/>
      <c r="L46" s="131"/>
      <c r="M46" s="90"/>
      <c r="N46" s="62"/>
      <c r="O46" s="65" t="str">
        <f>IFERROR(LOOKUP(N46,'Data References'!$B$2:$C$7,'Data References'!$C$2:$C$7),"")</f>
        <v/>
      </c>
      <c r="P46" s="103"/>
      <c r="Q46" s="201"/>
      <c r="R46" s="202"/>
      <c r="S46" s="203"/>
    </row>
    <row r="47" spans="1:19" ht="37.5" customHeight="1" x14ac:dyDescent="0.25">
      <c r="A47" s="100"/>
      <c r="B47" s="101"/>
      <c r="C47" s="102"/>
      <c r="D47" s="102"/>
      <c r="E47" s="102"/>
      <c r="F47" s="102"/>
      <c r="G47" s="102"/>
      <c r="H47" s="102"/>
      <c r="I47" s="41"/>
      <c r="J47" s="41"/>
      <c r="K47" s="41"/>
      <c r="L47" s="131"/>
      <c r="M47" s="90"/>
      <c r="N47" s="62"/>
      <c r="O47" s="65" t="str">
        <f>IFERROR(LOOKUP(N47,'Data References'!$B$2:$C$7,'Data References'!$C$2:$C$7),"")</f>
        <v/>
      </c>
      <c r="P47" s="103"/>
      <c r="Q47" s="201"/>
      <c r="R47" s="202"/>
      <c r="S47" s="203"/>
    </row>
    <row r="48" spans="1:19" ht="37.5" customHeight="1" x14ac:dyDescent="0.25">
      <c r="A48" s="100"/>
      <c r="B48" s="101"/>
      <c r="C48" s="102"/>
      <c r="D48" s="102"/>
      <c r="E48" s="102"/>
      <c r="F48" s="102"/>
      <c r="G48" s="102"/>
      <c r="H48" s="102"/>
      <c r="I48" s="41"/>
      <c r="J48" s="41"/>
      <c r="K48" s="41"/>
      <c r="L48" s="131"/>
      <c r="M48" s="90"/>
      <c r="N48" s="62"/>
      <c r="O48" s="65" t="str">
        <f>IFERROR(LOOKUP(N48,'Data References'!$B$2:$C$7,'Data References'!$C$2:$C$7),"")</f>
        <v/>
      </c>
      <c r="P48" s="103"/>
      <c r="Q48" s="201"/>
      <c r="R48" s="202"/>
      <c r="S48" s="203"/>
    </row>
    <row r="49" spans="1:19" ht="37.5" customHeight="1" x14ac:dyDescent="0.25">
      <c r="A49" s="100"/>
      <c r="B49" s="101"/>
      <c r="C49" s="102"/>
      <c r="D49" s="102"/>
      <c r="E49" s="102"/>
      <c r="F49" s="102"/>
      <c r="G49" s="102"/>
      <c r="H49" s="102"/>
      <c r="I49" s="41"/>
      <c r="J49" s="41"/>
      <c r="K49" s="41"/>
      <c r="L49" s="131"/>
      <c r="M49" s="90"/>
      <c r="N49" s="62"/>
      <c r="O49" s="65" t="str">
        <f>IFERROR(LOOKUP(N49,'Data References'!$B$2:$C$7,'Data References'!$C$2:$C$7),"")</f>
        <v/>
      </c>
      <c r="P49" s="103"/>
      <c r="Q49" s="201"/>
      <c r="R49" s="202"/>
      <c r="S49" s="203"/>
    </row>
    <row r="50" spans="1:19" ht="37.5" customHeight="1" x14ac:dyDescent="0.25">
      <c r="A50" s="100"/>
      <c r="B50" s="101"/>
      <c r="C50" s="102"/>
      <c r="D50" s="102"/>
      <c r="E50" s="102"/>
      <c r="F50" s="102"/>
      <c r="G50" s="102"/>
      <c r="H50" s="102"/>
      <c r="I50" s="41"/>
      <c r="J50" s="41"/>
      <c r="K50" s="41"/>
      <c r="L50" s="131"/>
      <c r="M50" s="90"/>
      <c r="N50" s="62"/>
      <c r="O50" s="65" t="str">
        <f>IFERROR(LOOKUP(N50,'Data References'!$B$2:$C$7,'Data References'!$C$2:$C$7),"")</f>
        <v/>
      </c>
      <c r="P50" s="103"/>
      <c r="Q50" s="201"/>
      <c r="R50" s="202"/>
      <c r="S50" s="203"/>
    </row>
    <row r="51" spans="1:19" ht="37.5" customHeight="1" x14ac:dyDescent="0.25">
      <c r="A51" s="100"/>
      <c r="B51" s="101"/>
      <c r="C51" s="102"/>
      <c r="D51" s="102"/>
      <c r="E51" s="102"/>
      <c r="F51" s="102"/>
      <c r="G51" s="102"/>
      <c r="H51" s="102"/>
      <c r="I51" s="41"/>
      <c r="J51" s="41"/>
      <c r="K51" s="41"/>
      <c r="L51" s="131"/>
      <c r="M51" s="90"/>
      <c r="N51" s="62"/>
      <c r="O51" s="65" t="str">
        <f>IFERROR(LOOKUP(N51,'Data References'!$B$2:$C$7,'Data References'!$C$2:$C$7),"")</f>
        <v/>
      </c>
      <c r="P51" s="103"/>
      <c r="Q51" s="201"/>
      <c r="R51" s="202"/>
      <c r="S51" s="203"/>
    </row>
    <row r="52" spans="1:19" ht="37.5" customHeight="1" x14ac:dyDescent="0.25">
      <c r="A52" s="100"/>
      <c r="B52" s="101"/>
      <c r="C52" s="102"/>
      <c r="D52" s="102"/>
      <c r="E52" s="102"/>
      <c r="F52" s="102"/>
      <c r="G52" s="102"/>
      <c r="H52" s="102"/>
      <c r="I52" s="41"/>
      <c r="J52" s="41"/>
      <c r="K52" s="41"/>
      <c r="L52" s="131"/>
      <c r="M52" s="90"/>
      <c r="N52" s="62"/>
      <c r="O52" s="65" t="str">
        <f>IFERROR(LOOKUP(N52,'Data References'!$B$2:$C$7,'Data References'!$C$2:$C$7),"")</f>
        <v/>
      </c>
      <c r="P52" s="103"/>
      <c r="Q52" s="201"/>
      <c r="R52" s="202"/>
      <c r="S52" s="203"/>
    </row>
    <row r="53" spans="1:19" ht="37.5" customHeight="1" x14ac:dyDescent="0.25">
      <c r="A53" s="100"/>
      <c r="B53" s="101"/>
      <c r="C53" s="102"/>
      <c r="D53" s="102"/>
      <c r="E53" s="102"/>
      <c r="F53" s="102"/>
      <c r="G53" s="102"/>
      <c r="H53" s="102"/>
      <c r="I53" s="41"/>
      <c r="J53" s="41"/>
      <c r="K53" s="41"/>
      <c r="L53" s="131"/>
      <c r="M53" s="90"/>
      <c r="N53" s="62"/>
      <c r="O53" s="65" t="str">
        <f>IFERROR(LOOKUP(N53,'Data References'!$B$2:$C$7,'Data References'!$C$2:$C$7),"")</f>
        <v/>
      </c>
      <c r="P53" s="103"/>
      <c r="Q53" s="201"/>
      <c r="R53" s="202"/>
      <c r="S53" s="203"/>
    </row>
    <row r="54" spans="1:19" ht="37.5" customHeight="1" x14ac:dyDescent="0.25">
      <c r="A54" s="100"/>
      <c r="B54" s="101"/>
      <c r="C54" s="102"/>
      <c r="D54" s="102"/>
      <c r="E54" s="102"/>
      <c r="F54" s="102"/>
      <c r="G54" s="102"/>
      <c r="H54" s="102"/>
      <c r="I54" s="41"/>
      <c r="J54" s="41"/>
      <c r="K54" s="41"/>
      <c r="L54" s="131"/>
      <c r="M54" s="90"/>
      <c r="N54" s="62"/>
      <c r="O54" s="65" t="str">
        <f>IFERROR(LOOKUP(N54,'Data References'!$B$2:$C$7,'Data References'!$C$2:$C$7),"")</f>
        <v/>
      </c>
      <c r="P54" s="103"/>
      <c r="Q54" s="201"/>
      <c r="R54" s="202"/>
      <c r="S54" s="203"/>
    </row>
    <row r="55" spans="1:19" ht="37.5" customHeight="1" x14ac:dyDescent="0.25">
      <c r="A55" s="100"/>
      <c r="B55" s="101"/>
      <c r="C55" s="102"/>
      <c r="D55" s="102"/>
      <c r="E55" s="102"/>
      <c r="F55" s="102"/>
      <c r="G55" s="102"/>
      <c r="H55" s="102"/>
      <c r="I55" s="41"/>
      <c r="J55" s="41"/>
      <c r="K55" s="41"/>
      <c r="L55" s="131"/>
      <c r="M55" s="90"/>
      <c r="N55" s="62"/>
      <c r="O55" s="65" t="str">
        <f>IFERROR(LOOKUP(N55,'Data References'!$B$2:$C$7,'Data References'!$C$2:$C$7),"")</f>
        <v/>
      </c>
      <c r="P55" s="103"/>
      <c r="Q55" s="201"/>
      <c r="R55" s="202"/>
      <c r="S55" s="203"/>
    </row>
    <row r="56" spans="1:19" ht="37.5" customHeight="1" x14ac:dyDescent="0.25">
      <c r="A56" s="100"/>
      <c r="B56" s="101"/>
      <c r="C56" s="102"/>
      <c r="D56" s="102"/>
      <c r="E56" s="102"/>
      <c r="F56" s="102"/>
      <c r="G56" s="102"/>
      <c r="H56" s="102"/>
      <c r="I56" s="41"/>
      <c r="J56" s="41"/>
      <c r="K56" s="41"/>
      <c r="L56" s="131"/>
      <c r="M56" s="90"/>
      <c r="N56" s="62"/>
      <c r="O56" s="65" t="str">
        <f>IFERROR(LOOKUP(N56,'Data References'!$B$2:$C$7,'Data References'!$C$2:$C$7),"")</f>
        <v/>
      </c>
      <c r="P56" s="103"/>
      <c r="Q56" s="201"/>
      <c r="R56" s="202"/>
      <c r="S56" s="203"/>
    </row>
    <row r="57" spans="1:19" ht="37.5" customHeight="1" x14ac:dyDescent="0.25">
      <c r="A57" s="100"/>
      <c r="B57" s="101"/>
      <c r="C57" s="102"/>
      <c r="D57" s="102"/>
      <c r="E57" s="102"/>
      <c r="F57" s="102"/>
      <c r="G57" s="102"/>
      <c r="H57" s="102"/>
      <c r="I57" s="41"/>
      <c r="J57" s="41"/>
      <c r="K57" s="41"/>
      <c r="L57" s="131"/>
      <c r="M57" s="90"/>
      <c r="N57" s="62"/>
      <c r="O57" s="65" t="str">
        <f>IFERROR(LOOKUP(N57,'Data References'!$B$2:$C$7,'Data References'!$C$2:$C$7),"")</f>
        <v/>
      </c>
      <c r="P57" s="103"/>
      <c r="Q57" s="201"/>
      <c r="R57" s="202"/>
      <c r="S57" s="203"/>
    </row>
    <row r="58" spans="1:19" ht="37.5" customHeight="1" x14ac:dyDescent="0.25">
      <c r="A58" s="100"/>
      <c r="B58" s="101"/>
      <c r="C58" s="102"/>
      <c r="D58" s="102"/>
      <c r="E58" s="102"/>
      <c r="F58" s="102"/>
      <c r="G58" s="102"/>
      <c r="H58" s="102"/>
      <c r="I58" s="41"/>
      <c r="J58" s="41"/>
      <c r="K58" s="41"/>
      <c r="L58" s="131"/>
      <c r="M58" s="90"/>
      <c r="N58" s="62"/>
      <c r="O58" s="65" t="str">
        <f>IFERROR(LOOKUP(N58,'Data References'!$B$2:$C$7,'Data References'!$C$2:$C$7),"")</f>
        <v/>
      </c>
      <c r="P58" s="103"/>
      <c r="Q58" s="201"/>
      <c r="R58" s="202"/>
      <c r="S58" s="203"/>
    </row>
    <row r="59" spans="1:19" ht="37.5" customHeight="1" x14ac:dyDescent="0.25">
      <c r="A59" s="100"/>
      <c r="B59" s="101"/>
      <c r="C59" s="102"/>
      <c r="D59" s="102"/>
      <c r="E59" s="102"/>
      <c r="F59" s="102"/>
      <c r="G59" s="102"/>
      <c r="H59" s="102"/>
      <c r="I59" s="41"/>
      <c r="J59" s="41"/>
      <c r="K59" s="41"/>
      <c r="L59" s="131"/>
      <c r="M59" s="90"/>
      <c r="N59" s="62"/>
      <c r="O59" s="65" t="str">
        <f>IFERROR(LOOKUP(N59,'Data References'!$B$2:$C$7,'Data References'!$C$2:$C$7),"")</f>
        <v/>
      </c>
      <c r="P59" s="103"/>
      <c r="Q59" s="201"/>
      <c r="R59" s="202"/>
      <c r="S59" s="203"/>
    </row>
    <row r="60" spans="1:19" ht="37.5" customHeight="1" x14ac:dyDescent="0.25">
      <c r="A60" s="100"/>
      <c r="B60" s="101"/>
      <c r="C60" s="102"/>
      <c r="D60" s="102"/>
      <c r="E60" s="102"/>
      <c r="F60" s="102"/>
      <c r="G60" s="102"/>
      <c r="H60" s="102"/>
      <c r="I60" s="41"/>
      <c r="J60" s="41"/>
      <c r="K60" s="41"/>
      <c r="L60" s="131"/>
      <c r="M60" s="90"/>
      <c r="N60" s="62"/>
      <c r="O60" s="65" t="str">
        <f>IFERROR(LOOKUP(N60,'Data References'!$B$2:$C$7,'Data References'!$C$2:$C$7),"")</f>
        <v/>
      </c>
      <c r="P60" s="103"/>
      <c r="Q60" s="201"/>
      <c r="R60" s="202"/>
      <c r="S60" s="203"/>
    </row>
    <row r="61" spans="1:19" ht="37.5" customHeight="1" x14ac:dyDescent="0.25">
      <c r="A61" s="100"/>
      <c r="B61" s="101"/>
      <c r="C61" s="102"/>
      <c r="D61" s="102"/>
      <c r="E61" s="102"/>
      <c r="F61" s="102"/>
      <c r="G61" s="102"/>
      <c r="H61" s="102"/>
      <c r="I61" s="41"/>
      <c r="J61" s="41"/>
      <c r="K61" s="41"/>
      <c r="L61" s="131"/>
      <c r="M61" s="90"/>
      <c r="N61" s="62"/>
      <c r="O61" s="65" t="str">
        <f>IFERROR(LOOKUP(N61,'Data References'!$B$2:$C$7,'Data References'!$C$2:$C$7),"")</f>
        <v/>
      </c>
      <c r="P61" s="103"/>
      <c r="Q61" s="201"/>
      <c r="R61" s="202"/>
      <c r="S61" s="203"/>
    </row>
    <row r="62" spans="1:19" ht="37.5" customHeight="1" x14ac:dyDescent="0.25">
      <c r="A62" s="100"/>
      <c r="B62" s="101"/>
      <c r="C62" s="102"/>
      <c r="D62" s="102"/>
      <c r="E62" s="102"/>
      <c r="F62" s="102"/>
      <c r="G62" s="102"/>
      <c r="H62" s="102"/>
      <c r="I62" s="41"/>
      <c r="J62" s="41"/>
      <c r="K62" s="41"/>
      <c r="L62" s="131"/>
      <c r="M62" s="90"/>
      <c r="N62" s="62"/>
      <c r="O62" s="65" t="str">
        <f>IFERROR(LOOKUP(N62,'Data References'!$B$2:$C$7,'Data References'!$C$2:$C$7),"")</f>
        <v/>
      </c>
      <c r="P62" s="103"/>
      <c r="Q62" s="201"/>
      <c r="R62" s="202"/>
      <c r="S62" s="203"/>
    </row>
    <row r="63" spans="1:19" ht="37.5" customHeight="1" x14ac:dyDescent="0.25">
      <c r="A63" s="100"/>
      <c r="B63" s="101"/>
      <c r="C63" s="102"/>
      <c r="D63" s="102"/>
      <c r="E63" s="102"/>
      <c r="F63" s="102"/>
      <c r="G63" s="102"/>
      <c r="H63" s="102"/>
      <c r="I63" s="41"/>
      <c r="J63" s="41"/>
      <c r="K63" s="41"/>
      <c r="L63" s="131"/>
      <c r="M63" s="90"/>
      <c r="N63" s="62"/>
      <c r="O63" s="65" t="str">
        <f>IFERROR(LOOKUP(N63,'Data References'!$B$2:$C$7,'Data References'!$C$2:$C$7),"")</f>
        <v/>
      </c>
      <c r="P63" s="103"/>
      <c r="Q63" s="201"/>
      <c r="R63" s="202"/>
      <c r="S63" s="203"/>
    </row>
    <row r="64" spans="1:19" ht="37.5" customHeight="1" x14ac:dyDescent="0.25">
      <c r="A64" s="100"/>
      <c r="B64" s="101"/>
      <c r="C64" s="102"/>
      <c r="D64" s="102"/>
      <c r="E64" s="102"/>
      <c r="F64" s="102"/>
      <c r="G64" s="102"/>
      <c r="H64" s="102"/>
      <c r="I64" s="41"/>
      <c r="J64" s="41"/>
      <c r="K64" s="41"/>
      <c r="L64" s="131"/>
      <c r="M64" s="90"/>
      <c r="N64" s="62"/>
      <c r="O64" s="65" t="str">
        <f>IFERROR(LOOKUP(N64,'Data References'!$B$2:$C$7,'Data References'!$C$2:$C$7),"")</f>
        <v/>
      </c>
      <c r="P64" s="103"/>
      <c r="Q64" s="201"/>
      <c r="R64" s="202"/>
      <c r="S64" s="203"/>
    </row>
    <row r="65" spans="1:19" ht="37.5" customHeight="1" x14ac:dyDescent="0.25">
      <c r="A65" s="100"/>
      <c r="B65" s="101"/>
      <c r="C65" s="102"/>
      <c r="D65" s="102"/>
      <c r="E65" s="102"/>
      <c r="F65" s="102"/>
      <c r="G65" s="102"/>
      <c r="H65" s="102"/>
      <c r="I65" s="41"/>
      <c r="J65" s="41"/>
      <c r="K65" s="41"/>
      <c r="L65" s="131"/>
      <c r="M65" s="90"/>
      <c r="N65" s="62"/>
      <c r="O65" s="65" t="str">
        <f>IFERROR(LOOKUP(N65,'Data References'!$B$2:$C$7,'Data References'!$C$2:$C$7),"")</f>
        <v/>
      </c>
      <c r="P65" s="103"/>
      <c r="Q65" s="201"/>
      <c r="R65" s="202"/>
      <c r="S65" s="203"/>
    </row>
    <row r="66" spans="1:19" ht="37.5" customHeight="1" x14ac:dyDescent="0.25">
      <c r="A66" s="100"/>
      <c r="B66" s="101"/>
      <c r="C66" s="102"/>
      <c r="D66" s="102"/>
      <c r="E66" s="102"/>
      <c r="F66" s="102"/>
      <c r="G66" s="102"/>
      <c r="H66" s="102"/>
      <c r="I66" s="41"/>
      <c r="J66" s="41"/>
      <c r="K66" s="41"/>
      <c r="L66" s="131"/>
      <c r="M66" s="90"/>
      <c r="N66" s="62"/>
      <c r="O66" s="65" t="str">
        <f>IFERROR(LOOKUP(N66,'Data References'!$B$2:$C$7,'Data References'!$C$2:$C$7),"")</f>
        <v/>
      </c>
      <c r="P66" s="103"/>
      <c r="Q66" s="201"/>
      <c r="R66" s="202"/>
      <c r="S66" s="203"/>
    </row>
    <row r="67" spans="1:19" ht="37.5" customHeight="1" x14ac:dyDescent="0.25">
      <c r="A67" s="100"/>
      <c r="B67" s="101"/>
      <c r="C67" s="102"/>
      <c r="D67" s="102"/>
      <c r="E67" s="102"/>
      <c r="F67" s="102"/>
      <c r="G67" s="102"/>
      <c r="H67" s="102"/>
      <c r="I67" s="41"/>
      <c r="J67" s="41"/>
      <c r="K67" s="41"/>
      <c r="L67" s="131"/>
      <c r="M67" s="90"/>
      <c r="N67" s="62"/>
      <c r="O67" s="65" t="str">
        <f>IFERROR(LOOKUP(N67,'Data References'!$B$2:$C$7,'Data References'!$C$2:$C$7),"")</f>
        <v/>
      </c>
      <c r="P67" s="103"/>
      <c r="Q67" s="201"/>
      <c r="R67" s="202"/>
      <c r="S67" s="203"/>
    </row>
    <row r="68" spans="1:19" ht="37.5" customHeight="1" x14ac:dyDescent="0.25">
      <c r="A68" s="100"/>
      <c r="B68" s="101"/>
      <c r="C68" s="102"/>
      <c r="D68" s="102"/>
      <c r="E68" s="102"/>
      <c r="F68" s="102"/>
      <c r="G68" s="102"/>
      <c r="H68" s="102"/>
      <c r="I68" s="41"/>
      <c r="J68" s="41"/>
      <c r="K68" s="41"/>
      <c r="L68" s="131"/>
      <c r="M68" s="90"/>
      <c r="N68" s="62"/>
      <c r="O68" s="65" t="str">
        <f>IFERROR(LOOKUP(N68,'Data References'!$B$2:$C$7,'Data References'!$C$2:$C$7),"")</f>
        <v/>
      </c>
      <c r="P68" s="103"/>
      <c r="Q68" s="201"/>
      <c r="R68" s="202"/>
      <c r="S68" s="203"/>
    </row>
    <row r="69" spans="1:19" ht="37.5" customHeight="1" x14ac:dyDescent="0.25">
      <c r="A69" s="100"/>
      <c r="B69" s="101"/>
      <c r="C69" s="102"/>
      <c r="D69" s="102"/>
      <c r="E69" s="102"/>
      <c r="F69" s="102"/>
      <c r="G69" s="102"/>
      <c r="H69" s="102"/>
      <c r="I69" s="41"/>
      <c r="J69" s="41"/>
      <c r="K69" s="41"/>
      <c r="L69" s="57"/>
      <c r="M69" s="90"/>
      <c r="N69" s="62"/>
      <c r="O69" s="65" t="str">
        <f>IFERROR(LOOKUP(N69,'Data References'!$B$2:$C$7,'Data References'!$C$2:$C$7),"")</f>
        <v/>
      </c>
      <c r="P69" s="103"/>
      <c r="Q69" s="201"/>
      <c r="R69" s="202"/>
      <c r="S69" s="203"/>
    </row>
    <row r="70" spans="1:19" ht="37.5" customHeight="1" x14ac:dyDescent="0.25">
      <c r="A70" s="100"/>
      <c r="B70" s="101"/>
      <c r="C70" s="102"/>
      <c r="D70" s="102"/>
      <c r="E70" s="102"/>
      <c r="F70" s="102"/>
      <c r="G70" s="102"/>
      <c r="H70" s="102"/>
      <c r="I70" s="41"/>
      <c r="J70" s="41"/>
      <c r="K70" s="41"/>
      <c r="L70" s="57"/>
      <c r="M70" s="90"/>
      <c r="N70" s="62"/>
      <c r="O70" s="65" t="str">
        <f>IFERROR(LOOKUP(N70,'Data References'!$B$2:$C$7,'Data References'!$C$2:$C$7),"")</f>
        <v/>
      </c>
      <c r="P70" s="103"/>
      <c r="Q70" s="201"/>
      <c r="R70" s="202"/>
      <c r="S70" s="203"/>
    </row>
    <row r="71" spans="1:19" ht="37.5" customHeight="1" x14ac:dyDescent="0.25">
      <c r="A71" s="100"/>
      <c r="B71" s="101"/>
      <c r="C71" s="102"/>
      <c r="D71" s="102"/>
      <c r="E71" s="102"/>
      <c r="F71" s="102"/>
      <c r="G71" s="102"/>
      <c r="H71" s="102"/>
      <c r="I71" s="41"/>
      <c r="J71" s="41"/>
      <c r="K71" s="41"/>
      <c r="L71" s="57"/>
      <c r="M71" s="90"/>
      <c r="N71" s="62"/>
      <c r="O71" s="65" t="str">
        <f>IFERROR(LOOKUP(N71,'Data References'!$B$2:$C$7,'Data References'!$C$2:$C$7),"")</f>
        <v/>
      </c>
      <c r="P71" s="103"/>
      <c r="Q71" s="201"/>
      <c r="R71" s="202"/>
      <c r="S71" s="203"/>
    </row>
    <row r="72" spans="1:19" ht="37.5" customHeight="1" x14ac:dyDescent="0.25">
      <c r="A72" s="100"/>
      <c r="B72" s="101"/>
      <c r="C72" s="102"/>
      <c r="D72" s="102"/>
      <c r="E72" s="102"/>
      <c r="F72" s="102"/>
      <c r="G72" s="102"/>
      <c r="H72" s="102"/>
      <c r="I72" s="41"/>
      <c r="J72" s="41"/>
      <c r="K72" s="41"/>
      <c r="L72" s="57"/>
      <c r="M72" s="90"/>
      <c r="N72" s="62"/>
      <c r="O72" s="65" t="str">
        <f>IFERROR(LOOKUP(N72,'Data References'!$B$2:$C$7,'Data References'!$C$2:$C$7),"")</f>
        <v/>
      </c>
      <c r="P72" s="103"/>
      <c r="Q72" s="201"/>
      <c r="R72" s="202"/>
      <c r="S72" s="203"/>
    </row>
    <row r="73" spans="1:19" ht="37.5" customHeight="1" x14ac:dyDescent="0.25">
      <c r="A73" s="100"/>
      <c r="B73" s="101"/>
      <c r="C73" s="102"/>
      <c r="D73" s="102"/>
      <c r="E73" s="102"/>
      <c r="F73" s="102"/>
      <c r="G73" s="102"/>
      <c r="H73" s="102"/>
      <c r="I73" s="41"/>
      <c r="J73" s="41"/>
      <c r="K73" s="41"/>
      <c r="L73" s="57"/>
      <c r="M73" s="90"/>
      <c r="N73" s="62"/>
      <c r="O73" s="65" t="str">
        <f>IFERROR(LOOKUP(N73,'Data References'!$B$2:$C$7,'Data References'!$C$2:$C$7),"")</f>
        <v/>
      </c>
      <c r="P73" s="103"/>
      <c r="Q73" s="201"/>
      <c r="R73" s="202"/>
      <c r="S73" s="203"/>
    </row>
    <row r="74" spans="1:19" ht="37.5" customHeight="1" x14ac:dyDescent="0.25">
      <c r="A74" s="100"/>
      <c r="B74" s="101"/>
      <c r="C74" s="102"/>
      <c r="D74" s="102"/>
      <c r="E74" s="102"/>
      <c r="F74" s="102"/>
      <c r="G74" s="102"/>
      <c r="H74" s="102"/>
      <c r="I74" s="41"/>
      <c r="J74" s="41"/>
      <c r="K74" s="41"/>
      <c r="L74" s="57"/>
      <c r="M74" s="90"/>
      <c r="N74" s="62"/>
      <c r="O74" s="65" t="str">
        <f>IFERROR(LOOKUP(N74,'Data References'!$B$2:$C$7,'Data References'!$C$2:$C$7),"")</f>
        <v/>
      </c>
      <c r="P74" s="103"/>
      <c r="Q74" s="201"/>
      <c r="R74" s="202"/>
      <c r="S74" s="203"/>
    </row>
    <row r="75" spans="1:19" ht="37.5" customHeight="1" x14ac:dyDescent="0.25">
      <c r="A75" s="100"/>
      <c r="B75" s="101"/>
      <c r="C75" s="102"/>
      <c r="D75" s="102"/>
      <c r="E75" s="102"/>
      <c r="F75" s="102"/>
      <c r="G75" s="102"/>
      <c r="H75" s="102"/>
      <c r="I75" s="41"/>
      <c r="J75" s="41"/>
      <c r="K75" s="41"/>
      <c r="L75" s="57"/>
      <c r="M75" s="90"/>
      <c r="N75" s="62"/>
      <c r="O75" s="65" t="str">
        <f>IFERROR(LOOKUP(N75,'Data References'!$B$2:$C$7,'Data References'!$C$2:$C$7),"")</f>
        <v/>
      </c>
      <c r="P75" s="103"/>
      <c r="Q75" s="201"/>
      <c r="R75" s="202"/>
      <c r="S75" s="203"/>
    </row>
    <row r="76" spans="1:19" ht="37.5" customHeight="1" x14ac:dyDescent="0.25">
      <c r="A76" s="100"/>
      <c r="B76" s="101"/>
      <c r="C76" s="102"/>
      <c r="D76" s="102"/>
      <c r="E76" s="102"/>
      <c r="F76" s="102"/>
      <c r="G76" s="102"/>
      <c r="H76" s="102"/>
      <c r="I76" s="41"/>
      <c r="J76" s="41"/>
      <c r="K76" s="41"/>
      <c r="L76" s="57"/>
      <c r="M76" s="90"/>
      <c r="N76" s="62"/>
      <c r="O76" s="65" t="str">
        <f>IFERROR(LOOKUP(N76,'Data References'!$B$2:$C$7,'Data References'!$C$2:$C$7),"")</f>
        <v/>
      </c>
      <c r="P76" s="103"/>
      <c r="Q76" s="201"/>
      <c r="R76" s="202"/>
      <c r="S76" s="203"/>
    </row>
    <row r="77" spans="1:19" ht="37.5" customHeight="1" x14ac:dyDescent="0.25">
      <c r="A77" s="100"/>
      <c r="B77" s="101"/>
      <c r="C77" s="102"/>
      <c r="D77" s="102"/>
      <c r="E77" s="102"/>
      <c r="F77" s="102"/>
      <c r="G77" s="102"/>
      <c r="H77" s="102"/>
      <c r="I77" s="41"/>
      <c r="J77" s="41"/>
      <c r="K77" s="41"/>
      <c r="L77" s="57"/>
      <c r="M77" s="90"/>
      <c r="N77" s="62"/>
      <c r="O77" s="65" t="str">
        <f>IFERROR(LOOKUP(N77,'Data References'!$B$2:$C$7,'Data References'!$C$2:$C$7),"")</f>
        <v/>
      </c>
      <c r="P77" s="103"/>
      <c r="Q77" s="201"/>
      <c r="R77" s="202"/>
      <c r="S77" s="203"/>
    </row>
    <row r="78" spans="1:19" ht="37.5" customHeight="1" x14ac:dyDescent="0.25">
      <c r="A78" s="100"/>
      <c r="B78" s="101"/>
      <c r="C78" s="102"/>
      <c r="D78" s="102"/>
      <c r="E78" s="102"/>
      <c r="F78" s="102"/>
      <c r="G78" s="102"/>
      <c r="H78" s="102"/>
      <c r="I78" s="41"/>
      <c r="J78" s="41"/>
      <c r="K78" s="41"/>
      <c r="L78" s="57"/>
      <c r="M78" s="90"/>
      <c r="N78" s="62"/>
      <c r="O78" s="65" t="str">
        <f>IFERROR(LOOKUP(N78,'Data References'!$B$2:$C$7,'Data References'!$C$2:$C$7),"")</f>
        <v/>
      </c>
      <c r="P78" s="103"/>
      <c r="Q78" s="201"/>
      <c r="R78" s="202"/>
      <c r="S78" s="203"/>
    </row>
    <row r="79" spans="1:19" ht="37.5" customHeight="1" x14ac:dyDescent="0.25">
      <c r="A79" s="100"/>
      <c r="B79" s="101"/>
      <c r="C79" s="102"/>
      <c r="D79" s="102"/>
      <c r="E79" s="102"/>
      <c r="F79" s="102"/>
      <c r="G79" s="102"/>
      <c r="H79" s="102"/>
      <c r="I79" s="41"/>
      <c r="J79" s="41"/>
      <c r="K79" s="41"/>
      <c r="L79" s="57"/>
      <c r="M79" s="90"/>
      <c r="N79" s="62"/>
      <c r="O79" s="65" t="str">
        <f>IFERROR(LOOKUP(N79,'Data References'!$B$2:$C$7,'Data References'!$C$2:$C$7),"")</f>
        <v/>
      </c>
      <c r="P79" s="103"/>
      <c r="Q79" s="201"/>
      <c r="R79" s="202"/>
      <c r="S79" s="203"/>
    </row>
    <row r="80" spans="1:19" ht="37.5" customHeight="1" x14ac:dyDescent="0.25">
      <c r="A80" s="100"/>
      <c r="B80" s="101"/>
      <c r="C80" s="102"/>
      <c r="D80" s="102"/>
      <c r="E80" s="102"/>
      <c r="F80" s="102"/>
      <c r="G80" s="102"/>
      <c r="H80" s="102"/>
      <c r="I80" s="41"/>
      <c r="J80" s="41"/>
      <c r="K80" s="41"/>
      <c r="L80" s="57"/>
      <c r="M80" s="90"/>
      <c r="N80" s="62"/>
      <c r="O80" s="65" t="str">
        <f>IFERROR(LOOKUP(N80,'Data References'!$B$2:$C$7,'Data References'!$C$2:$C$7),"")</f>
        <v/>
      </c>
      <c r="P80" s="103"/>
      <c r="Q80" s="201"/>
      <c r="R80" s="202"/>
      <c r="S80" s="203"/>
    </row>
    <row r="81" spans="1:19" ht="37.5" customHeight="1" x14ac:dyDescent="0.25">
      <c r="A81" s="100"/>
      <c r="B81" s="101"/>
      <c r="C81" s="102"/>
      <c r="D81" s="102"/>
      <c r="E81" s="102"/>
      <c r="F81" s="102"/>
      <c r="G81" s="102"/>
      <c r="H81" s="102"/>
      <c r="I81" s="41"/>
      <c r="J81" s="41"/>
      <c r="K81" s="41"/>
      <c r="L81" s="57"/>
      <c r="M81" s="90"/>
      <c r="N81" s="62"/>
      <c r="O81" s="65" t="str">
        <f>IFERROR(LOOKUP(N81,'Data References'!$B$2:$C$7,'Data References'!$C$2:$C$7),"")</f>
        <v/>
      </c>
      <c r="P81" s="103"/>
      <c r="Q81" s="201"/>
      <c r="R81" s="202"/>
      <c r="S81" s="203"/>
    </row>
    <row r="82" spans="1:19" ht="37.5" customHeight="1" x14ac:dyDescent="0.25">
      <c r="A82" s="100"/>
      <c r="B82" s="101"/>
      <c r="C82" s="102"/>
      <c r="D82" s="102"/>
      <c r="E82" s="102"/>
      <c r="F82" s="102"/>
      <c r="G82" s="102"/>
      <c r="H82" s="102"/>
      <c r="I82" s="41"/>
      <c r="J82" s="41"/>
      <c r="K82" s="41"/>
      <c r="L82" s="57"/>
      <c r="M82" s="90"/>
      <c r="N82" s="62"/>
      <c r="O82" s="65" t="str">
        <f>IFERROR(LOOKUP(N82,'Data References'!$B$2:$C$7,'Data References'!$C$2:$C$7),"")</f>
        <v/>
      </c>
      <c r="P82" s="103"/>
      <c r="Q82" s="201"/>
      <c r="R82" s="202"/>
      <c r="S82" s="203"/>
    </row>
    <row r="83" spans="1:19" ht="37.5" customHeight="1" x14ac:dyDescent="0.25">
      <c r="A83" s="100"/>
      <c r="B83" s="101"/>
      <c r="C83" s="102"/>
      <c r="D83" s="102"/>
      <c r="E83" s="102"/>
      <c r="F83" s="102"/>
      <c r="G83" s="102"/>
      <c r="H83" s="102"/>
      <c r="I83" s="41"/>
      <c r="J83" s="41"/>
      <c r="K83" s="41"/>
      <c r="L83" s="57"/>
      <c r="M83" s="90"/>
      <c r="N83" s="62"/>
      <c r="O83" s="65" t="str">
        <f>IFERROR(LOOKUP(N83,'Data References'!$B$2:$C$7,'Data References'!$C$2:$C$7),"")</f>
        <v/>
      </c>
      <c r="P83" s="103"/>
      <c r="Q83" s="201"/>
      <c r="R83" s="202"/>
      <c r="S83" s="203"/>
    </row>
    <row r="84" spans="1:19" ht="37.5" customHeight="1" x14ac:dyDescent="0.25">
      <c r="A84" s="100"/>
      <c r="B84" s="101"/>
      <c r="C84" s="102"/>
      <c r="D84" s="102"/>
      <c r="E84" s="102"/>
      <c r="F84" s="102"/>
      <c r="G84" s="102"/>
      <c r="H84" s="102"/>
      <c r="I84" s="41"/>
      <c r="J84" s="41"/>
      <c r="K84" s="41"/>
      <c r="L84" s="57"/>
      <c r="M84" s="90"/>
      <c r="N84" s="62"/>
      <c r="O84" s="65" t="str">
        <f>IFERROR(LOOKUP(N84,'Data References'!$B$2:$C$7,'Data References'!$C$2:$C$7),"")</f>
        <v/>
      </c>
      <c r="P84" s="103"/>
      <c r="Q84" s="201"/>
      <c r="R84" s="202"/>
      <c r="S84" s="203"/>
    </row>
    <row r="85" spans="1:19" ht="37.5" customHeight="1" x14ac:dyDescent="0.25">
      <c r="A85" s="100"/>
      <c r="B85" s="101"/>
      <c r="C85" s="102"/>
      <c r="D85" s="102"/>
      <c r="E85" s="102"/>
      <c r="F85" s="102"/>
      <c r="G85" s="102"/>
      <c r="H85" s="102"/>
      <c r="I85" s="41"/>
      <c r="J85" s="41"/>
      <c r="K85" s="41"/>
      <c r="L85" s="57"/>
      <c r="M85" s="90"/>
      <c r="N85" s="62"/>
      <c r="O85" s="65" t="str">
        <f>IFERROR(LOOKUP(N85,'Data References'!$B$2:$C$7,'Data References'!$C$2:$C$7),"")</f>
        <v/>
      </c>
      <c r="P85" s="103"/>
      <c r="Q85" s="201"/>
      <c r="R85" s="202"/>
      <c r="S85" s="203"/>
    </row>
    <row r="86" spans="1:19" ht="37.5" customHeight="1" thickBot="1" x14ac:dyDescent="0.3">
      <c r="A86" s="20"/>
      <c r="B86" s="20"/>
      <c r="C86" s="20"/>
      <c r="D86" s="20"/>
      <c r="E86" s="20"/>
      <c r="F86" s="20"/>
      <c r="G86" s="20"/>
      <c r="H86" s="20"/>
      <c r="I86" s="20"/>
      <c r="J86" s="20"/>
      <c r="K86" s="20"/>
      <c r="L86" s="58"/>
      <c r="M86" s="90"/>
      <c r="N86" s="198"/>
      <c r="O86" s="88" t="str">
        <f>IFERROR(LOOKUP(N86,'Data References'!$B$2:$C$7,'Data References'!$C$2:$C$7),"")</f>
        <v/>
      </c>
      <c r="P86" s="103"/>
      <c r="Q86" s="201"/>
      <c r="R86" s="202"/>
      <c r="S86" s="203"/>
    </row>
    <row r="87" spans="1:19" ht="39" customHeight="1" thickBot="1" x14ac:dyDescent="0.3">
      <c r="A87" s="197"/>
      <c r="B87" s="197"/>
      <c r="C87" s="197"/>
      <c r="D87" s="197"/>
      <c r="E87" s="197"/>
      <c r="F87" s="197"/>
      <c r="G87" s="197"/>
      <c r="H87" s="197"/>
      <c r="I87" s="197"/>
      <c r="J87" s="197"/>
      <c r="K87" s="197"/>
      <c r="L87" s="197"/>
      <c r="M87" s="197"/>
      <c r="N87" s="197"/>
      <c r="O87" s="88" t="str">
        <f>IFERROR(LOOKUP(N87,'Data References'!$B$2:$C$7,'Data References'!$C$2:$C$7),"")</f>
        <v/>
      </c>
      <c r="P87" s="199"/>
      <c r="Q87" s="201"/>
      <c r="R87" s="202"/>
      <c r="S87" s="203"/>
    </row>
    <row r="88" spans="1:19" ht="36" customHeight="1" thickBot="1" x14ac:dyDescent="0.3">
      <c r="A88" s="197"/>
      <c r="B88" s="197"/>
      <c r="C88" s="197"/>
      <c r="D88" s="197"/>
      <c r="E88" s="197"/>
      <c r="F88" s="197"/>
      <c r="G88" s="197"/>
      <c r="H88" s="197"/>
      <c r="I88" s="197"/>
      <c r="J88" s="197"/>
      <c r="K88" s="197"/>
      <c r="L88" s="197"/>
      <c r="M88" s="197"/>
      <c r="N88" s="197"/>
      <c r="O88" s="88" t="str">
        <f>IFERROR(LOOKUP(N88,'Data References'!$B$2:$C$7,'Data References'!$C$2:$C$7),"")</f>
        <v/>
      </c>
      <c r="P88" s="199"/>
      <c r="Q88" s="201"/>
      <c r="R88" s="202"/>
      <c r="S88" s="203"/>
    </row>
    <row r="89" spans="1:19" ht="36" customHeight="1" thickBot="1" x14ac:dyDescent="0.3">
      <c r="A89" s="197"/>
      <c r="B89" s="197"/>
      <c r="C89" s="197"/>
      <c r="D89" s="197"/>
      <c r="E89" s="197"/>
      <c r="F89" s="197"/>
      <c r="G89" s="197"/>
      <c r="H89" s="197"/>
      <c r="I89" s="197"/>
      <c r="J89" s="197"/>
      <c r="K89" s="197"/>
      <c r="L89" s="197"/>
      <c r="M89" s="197"/>
      <c r="N89" s="197"/>
      <c r="O89" s="88" t="str">
        <f>IFERROR(LOOKUP(N89,'Data References'!$B$2:$C$7,'Data References'!$C$2:$C$7),"")</f>
        <v/>
      </c>
      <c r="P89" s="199"/>
      <c r="Q89" s="201"/>
      <c r="R89" s="202"/>
      <c r="S89" s="203"/>
    </row>
    <row r="90" spans="1:19" ht="17.25" thickBot="1" x14ac:dyDescent="0.3">
      <c r="A90" s="197"/>
      <c r="B90" s="197"/>
      <c r="C90" s="197"/>
      <c r="D90" s="197"/>
      <c r="E90" s="197"/>
      <c r="F90" s="197"/>
      <c r="G90" s="197"/>
      <c r="H90" s="197"/>
      <c r="I90" s="200"/>
      <c r="J90" s="197"/>
      <c r="K90" s="197"/>
      <c r="L90" s="197"/>
      <c r="M90" s="197"/>
      <c r="N90" s="197"/>
      <c r="O90" s="88"/>
      <c r="P90" s="199"/>
      <c r="Q90" s="201"/>
      <c r="R90" s="202"/>
      <c r="S90" s="203"/>
    </row>
    <row r="91" spans="1:19" ht="17.25" thickBot="1" x14ac:dyDescent="0.3">
      <c r="A91" s="197"/>
      <c r="B91" s="197"/>
      <c r="C91" s="197"/>
      <c r="D91" s="197"/>
      <c r="E91" s="197"/>
      <c r="F91" s="197"/>
      <c r="G91" s="197"/>
      <c r="H91" s="197"/>
      <c r="I91" s="197"/>
      <c r="J91" s="197"/>
      <c r="K91" s="197"/>
      <c r="L91" s="197"/>
      <c r="M91" s="197"/>
      <c r="N91" s="197"/>
      <c r="O91" s="88" t="str">
        <f>IFERROR(LOOKUP(N91,'Data References'!$B$2:$C$7,'Data References'!$C$2:$C$7),"")</f>
        <v/>
      </c>
      <c r="P91" s="199"/>
      <c r="Q91" s="201"/>
      <c r="R91" s="202"/>
      <c r="S91" s="203"/>
    </row>
    <row r="92" spans="1:19" ht="17.25" thickBot="1" x14ac:dyDescent="0.3">
      <c r="A92" s="197"/>
      <c r="B92" s="197"/>
      <c r="C92" s="197"/>
      <c r="D92" s="197"/>
      <c r="E92" s="197"/>
      <c r="F92" s="197"/>
      <c r="G92" s="197"/>
      <c r="H92" s="197"/>
      <c r="I92" s="197"/>
      <c r="J92" s="197"/>
      <c r="K92" s="197"/>
      <c r="L92" s="197"/>
      <c r="M92" s="197"/>
      <c r="N92" s="197"/>
      <c r="O92" s="88" t="str">
        <f>IFERROR(LOOKUP(N92,'Data References'!$B$2:$C$7,'Data References'!$C$2:$C$7),"")</f>
        <v/>
      </c>
      <c r="P92" s="199"/>
      <c r="Q92" s="201"/>
      <c r="R92" s="202"/>
      <c r="S92" s="203"/>
    </row>
    <row r="93" spans="1:19" ht="17.25" thickBot="1" x14ac:dyDescent="0.3">
      <c r="A93" s="197"/>
      <c r="B93" s="197"/>
      <c r="C93" s="197"/>
      <c r="D93" s="197"/>
      <c r="E93" s="197"/>
      <c r="F93" s="197"/>
      <c r="G93" s="197"/>
      <c r="H93" s="197"/>
      <c r="I93" s="197"/>
      <c r="J93" s="197"/>
      <c r="K93" s="197"/>
      <c r="L93" s="197"/>
      <c r="M93" s="197"/>
      <c r="N93" s="197"/>
      <c r="O93" s="88" t="str">
        <f>IFERROR(LOOKUP(N93,'Data References'!$B$2:$C$7,'Data References'!$C$2:$C$7),"")</f>
        <v/>
      </c>
      <c r="P93" s="199"/>
      <c r="Q93" s="201"/>
      <c r="R93" s="202"/>
      <c r="S93" s="203"/>
    </row>
    <row r="94" spans="1:19" ht="17.25" thickBot="1" x14ac:dyDescent="0.3">
      <c r="A94" s="197"/>
      <c r="B94" s="197"/>
      <c r="C94" s="197"/>
      <c r="D94" s="197"/>
      <c r="E94" s="197"/>
      <c r="F94" s="197"/>
      <c r="G94" s="197"/>
      <c r="H94" s="197"/>
      <c r="I94" s="197"/>
      <c r="J94" s="197"/>
      <c r="K94" s="197"/>
      <c r="L94" s="197"/>
      <c r="M94" s="197"/>
      <c r="N94" s="197"/>
      <c r="O94" s="88" t="str">
        <f>IFERROR(LOOKUP(N94,'Data References'!$B$2:$C$7,'Data References'!$C$2:$C$7),"")</f>
        <v/>
      </c>
      <c r="P94" s="199"/>
      <c r="Q94" s="201"/>
      <c r="R94" s="202"/>
      <c r="S94" s="203"/>
    </row>
    <row r="95" spans="1:19" ht="17.25" thickBot="1" x14ac:dyDescent="0.3">
      <c r="A95" s="197"/>
      <c r="B95" s="197"/>
      <c r="C95" s="197"/>
      <c r="D95" s="197"/>
      <c r="E95" s="197"/>
      <c r="F95" s="197"/>
      <c r="G95" s="197"/>
      <c r="H95" s="197"/>
      <c r="I95" s="197"/>
      <c r="J95" s="197"/>
      <c r="K95" s="197"/>
      <c r="L95" s="197"/>
      <c r="M95" s="197"/>
      <c r="N95" s="197"/>
      <c r="O95" s="88" t="str">
        <f>IFERROR(LOOKUP(N95,'Data References'!$B$2:$C$7,'Data References'!$C$2:$C$7),"")</f>
        <v/>
      </c>
      <c r="P95" s="199"/>
      <c r="Q95" s="201"/>
      <c r="R95" s="202"/>
      <c r="S95" s="203"/>
    </row>
    <row r="96" spans="1:19" ht="17.25" thickBot="1" x14ac:dyDescent="0.3">
      <c r="A96" s="197"/>
      <c r="B96" s="197"/>
      <c r="C96" s="197"/>
      <c r="D96" s="197"/>
      <c r="E96" s="197"/>
      <c r="F96" s="197"/>
      <c r="G96" s="197"/>
      <c r="H96" s="197"/>
      <c r="I96" s="197"/>
      <c r="J96" s="197"/>
      <c r="K96" s="197"/>
      <c r="L96" s="197"/>
      <c r="M96" s="197"/>
      <c r="N96" s="197"/>
      <c r="O96" s="88" t="str">
        <f>IFERROR(LOOKUP(N96,'Data References'!$B$2:$C$7,'Data References'!$C$2:$C$7),"")</f>
        <v/>
      </c>
      <c r="P96" s="199"/>
      <c r="Q96" s="201"/>
      <c r="R96" s="202"/>
      <c r="S96" s="203"/>
    </row>
    <row r="97" spans="1:19" ht="17.25" thickBot="1" x14ac:dyDescent="0.3">
      <c r="A97" s="197"/>
      <c r="B97" s="197"/>
      <c r="C97" s="197"/>
      <c r="D97" s="197"/>
      <c r="E97" s="197"/>
      <c r="F97" s="197"/>
      <c r="G97" s="197"/>
      <c r="H97" s="197"/>
      <c r="I97" s="197"/>
      <c r="J97" s="197"/>
      <c r="K97" s="197"/>
      <c r="L97" s="197"/>
      <c r="M97" s="197"/>
      <c r="N97" s="197"/>
      <c r="O97" s="88" t="str">
        <f>IFERROR(LOOKUP(N97,'Data References'!$B$2:$C$7,'Data References'!$C$2:$C$7),"")</f>
        <v/>
      </c>
      <c r="P97" s="199"/>
      <c r="Q97" s="201"/>
      <c r="R97" s="202"/>
      <c r="S97" s="203"/>
    </row>
    <row r="98" spans="1:19" ht="17.25" thickBot="1" x14ac:dyDescent="0.3">
      <c r="A98" s="197"/>
      <c r="B98" s="197"/>
      <c r="C98" s="197"/>
      <c r="D98" s="197"/>
      <c r="E98" s="197"/>
      <c r="F98" s="197"/>
      <c r="G98" s="197"/>
      <c r="H98" s="197"/>
      <c r="I98" s="197"/>
      <c r="J98" s="197"/>
      <c r="K98" s="197"/>
      <c r="L98" s="197"/>
      <c r="M98" s="197"/>
      <c r="N98" s="197"/>
      <c r="O98" s="88" t="str">
        <f>IFERROR(LOOKUP(N98,'Data References'!$B$2:$C$7,'Data References'!$C$2:$C$7),"")</f>
        <v/>
      </c>
      <c r="P98" s="199"/>
      <c r="Q98" s="201"/>
      <c r="R98" s="202"/>
      <c r="S98" s="203"/>
    </row>
    <row r="99" spans="1:19" ht="17.25" thickBot="1" x14ac:dyDescent="0.3">
      <c r="A99" s="197"/>
      <c r="B99" s="197"/>
      <c r="C99" s="197"/>
      <c r="D99" s="197"/>
      <c r="E99" s="197"/>
      <c r="F99" s="197"/>
      <c r="G99" s="197"/>
      <c r="H99" s="197"/>
      <c r="I99" s="197"/>
      <c r="J99" s="197"/>
      <c r="K99" s="197"/>
      <c r="L99" s="197"/>
      <c r="M99" s="197"/>
      <c r="N99" s="197"/>
      <c r="O99" s="88" t="str">
        <f>IFERROR(LOOKUP(N99,'Data References'!$B$2:$C$7,'Data References'!$C$2:$C$7),"")</f>
        <v/>
      </c>
      <c r="P99" s="199"/>
      <c r="Q99" s="201"/>
      <c r="R99" s="202"/>
      <c r="S99" s="203"/>
    </row>
    <row r="100" spans="1:19" ht="17.25" thickBot="1" x14ac:dyDescent="0.3">
      <c r="A100" s="197"/>
      <c r="B100" s="197"/>
      <c r="C100" s="197"/>
      <c r="D100" s="197"/>
      <c r="E100" s="197"/>
      <c r="F100" s="197"/>
      <c r="G100" s="197"/>
      <c r="H100" s="197"/>
      <c r="I100" s="197"/>
      <c r="J100" s="197"/>
      <c r="K100" s="197"/>
      <c r="L100" s="197"/>
      <c r="M100" s="197"/>
      <c r="N100" s="197"/>
      <c r="O100" s="88" t="str">
        <f>IFERROR(LOOKUP(N100,'Data References'!$B$2:$C$7,'Data References'!$C$2:$C$7),"")</f>
        <v/>
      </c>
      <c r="P100" s="199"/>
      <c r="Q100" s="201"/>
      <c r="R100" s="202"/>
      <c r="S100" s="203"/>
    </row>
    <row r="101" spans="1:19" ht="17.25" thickBot="1" x14ac:dyDescent="0.3">
      <c r="A101" s="197"/>
      <c r="B101" s="197"/>
      <c r="C101" s="197"/>
      <c r="D101" s="197"/>
      <c r="E101" s="197"/>
      <c r="F101" s="197"/>
      <c r="G101" s="197"/>
      <c r="H101" s="197"/>
      <c r="I101" s="197"/>
      <c r="J101" s="197"/>
      <c r="K101" s="197"/>
      <c r="L101" s="197"/>
      <c r="M101" s="197"/>
      <c r="N101" s="197"/>
      <c r="O101" s="88" t="str">
        <f>IFERROR(LOOKUP(N101,'Data References'!$B$2:$C$7,'Data References'!$C$2:$C$7),"")</f>
        <v/>
      </c>
      <c r="P101" s="199"/>
      <c r="Q101" s="201"/>
      <c r="R101" s="202"/>
      <c r="S101" s="203"/>
    </row>
    <row r="102" spans="1:19" ht="17.25" thickBot="1" x14ac:dyDescent="0.3">
      <c r="A102" s="197"/>
      <c r="B102" s="197"/>
      <c r="C102" s="197"/>
      <c r="D102" s="197"/>
      <c r="E102" s="197"/>
      <c r="F102" s="197"/>
      <c r="G102" s="197"/>
      <c r="H102" s="197"/>
      <c r="I102" s="197"/>
      <c r="J102" s="197"/>
      <c r="K102" s="197"/>
      <c r="L102" s="197"/>
      <c r="M102" s="197"/>
      <c r="N102" s="197"/>
      <c r="O102" s="88" t="str">
        <f>IFERROR(LOOKUP(N102,'Data References'!$B$2:$C$7,'Data References'!$C$2:$C$7),"")</f>
        <v/>
      </c>
      <c r="P102" s="199"/>
      <c r="Q102" s="201"/>
      <c r="R102" s="202"/>
      <c r="S102" s="203"/>
    </row>
    <row r="103" spans="1:19" ht="17.25" thickBot="1" x14ac:dyDescent="0.3">
      <c r="A103" s="197"/>
      <c r="B103" s="197"/>
      <c r="C103" s="197"/>
      <c r="D103" s="197"/>
      <c r="E103" s="197"/>
      <c r="F103" s="197"/>
      <c r="G103" s="197"/>
      <c r="H103" s="197"/>
      <c r="I103" s="197"/>
      <c r="J103" s="197"/>
      <c r="K103" s="197"/>
      <c r="L103" s="197"/>
      <c r="M103" s="197"/>
      <c r="N103" s="197"/>
      <c r="O103" s="88" t="str">
        <f>IFERROR(LOOKUP(N103,'Data References'!$B$2:$C$7,'Data References'!$C$2:$C$7),"")</f>
        <v/>
      </c>
      <c r="P103" s="199"/>
      <c r="Q103" s="201"/>
      <c r="R103" s="202"/>
      <c r="S103" s="203"/>
    </row>
    <row r="104" spans="1:19" ht="17.25" thickBot="1" x14ac:dyDescent="0.3">
      <c r="A104" s="197"/>
      <c r="B104" s="197"/>
      <c r="C104" s="197"/>
      <c r="D104" s="197"/>
      <c r="E104" s="197"/>
      <c r="F104" s="197"/>
      <c r="G104" s="197"/>
      <c r="H104" s="197"/>
      <c r="I104" s="197"/>
      <c r="J104" s="197"/>
      <c r="K104" s="197"/>
      <c r="L104" s="197"/>
      <c r="M104" s="197"/>
      <c r="N104" s="197"/>
      <c r="O104" s="88" t="str">
        <f>IFERROR(LOOKUP(N104,'Data References'!$B$2:$C$7,'Data References'!$C$2:$C$7),"")</f>
        <v/>
      </c>
      <c r="P104" s="199"/>
      <c r="Q104" s="201"/>
      <c r="R104" s="202"/>
      <c r="S104" s="203"/>
    </row>
    <row r="105" spans="1:19" ht="17.25" thickBot="1" x14ac:dyDescent="0.3">
      <c r="A105" s="197"/>
      <c r="B105" s="197"/>
      <c r="C105" s="197"/>
      <c r="D105" s="197"/>
      <c r="E105" s="197"/>
      <c r="F105" s="197"/>
      <c r="G105" s="197"/>
      <c r="H105" s="197"/>
      <c r="I105" s="197"/>
      <c r="J105" s="197"/>
      <c r="K105" s="197"/>
      <c r="L105" s="197"/>
      <c r="M105" s="197"/>
      <c r="N105" s="197"/>
      <c r="O105" s="88" t="str">
        <f>IFERROR(LOOKUP(N105,'Data References'!$B$2:$C$7,'Data References'!$C$2:$C$7),"")</f>
        <v/>
      </c>
      <c r="P105" s="199"/>
      <c r="Q105" s="201"/>
      <c r="R105" s="202"/>
      <c r="S105" s="203"/>
    </row>
    <row r="106" spans="1:19" ht="17.25" thickBot="1" x14ac:dyDescent="0.3">
      <c r="A106" s="197"/>
      <c r="B106" s="197"/>
      <c r="C106" s="197"/>
      <c r="D106" s="197"/>
      <c r="E106" s="197"/>
      <c r="F106" s="197"/>
      <c r="G106" s="197"/>
      <c r="H106" s="197"/>
      <c r="I106" s="197"/>
      <c r="J106" s="197"/>
      <c r="K106" s="197"/>
      <c r="L106" s="197"/>
      <c r="M106" s="197"/>
      <c r="N106" s="197"/>
      <c r="O106" s="88" t="str">
        <f>IFERROR(LOOKUP(N106,'Data References'!$B$2:$C$7,'Data References'!$C$2:$C$7),"")</f>
        <v/>
      </c>
      <c r="P106" s="199"/>
      <c r="Q106" s="201"/>
      <c r="R106" s="202"/>
      <c r="S106" s="203"/>
    </row>
    <row r="107" spans="1:19" ht="17.25" thickBot="1" x14ac:dyDescent="0.3">
      <c r="A107" s="197"/>
      <c r="B107" s="197"/>
      <c r="C107" s="197"/>
      <c r="D107" s="197"/>
      <c r="E107" s="197"/>
      <c r="F107" s="197"/>
      <c r="G107" s="197"/>
      <c r="H107" s="197"/>
      <c r="I107" s="197"/>
      <c r="J107" s="197"/>
      <c r="K107" s="197"/>
      <c r="L107" s="197"/>
      <c r="M107" s="197"/>
      <c r="N107" s="197"/>
      <c r="O107" s="88" t="str">
        <f>IFERROR(LOOKUP(N107,'Data References'!$B$2:$C$7,'Data References'!$C$2:$C$7),"")</f>
        <v/>
      </c>
      <c r="P107" s="199"/>
      <c r="Q107" s="201"/>
      <c r="R107" s="202"/>
      <c r="S107" s="203"/>
    </row>
    <row r="108" spans="1:19" ht="17.25" thickBot="1" x14ac:dyDescent="0.3">
      <c r="A108" s="197"/>
      <c r="B108" s="197"/>
      <c r="C108" s="197"/>
      <c r="D108" s="197"/>
      <c r="E108" s="197"/>
      <c r="F108" s="197"/>
      <c r="G108" s="197"/>
      <c r="H108" s="197"/>
      <c r="I108" s="197"/>
      <c r="J108" s="197"/>
      <c r="K108" s="197"/>
      <c r="L108" s="197"/>
      <c r="M108" s="197"/>
      <c r="N108" s="197"/>
      <c r="O108" s="88" t="str">
        <f>IFERROR(LOOKUP(N108,'Data References'!$B$2:$C$7,'Data References'!$C$2:$C$7),"")</f>
        <v/>
      </c>
      <c r="P108" s="199"/>
      <c r="Q108" s="201"/>
      <c r="R108" s="202"/>
      <c r="S108" s="203"/>
    </row>
    <row r="109" spans="1:19" ht="17.25" thickBot="1" x14ac:dyDescent="0.3">
      <c r="A109" s="197"/>
      <c r="B109" s="197"/>
      <c r="C109" s="197"/>
      <c r="D109" s="197"/>
      <c r="E109" s="197"/>
      <c r="F109" s="197"/>
      <c r="G109" s="197"/>
      <c r="H109" s="197"/>
      <c r="I109" s="197"/>
      <c r="J109" s="197"/>
      <c r="K109" s="197"/>
      <c r="L109" s="197"/>
      <c r="M109" s="197"/>
      <c r="N109" s="197"/>
      <c r="O109" s="88" t="str">
        <f>IFERROR(LOOKUP(N109,'Data References'!$B$2:$C$7,'Data References'!$C$2:$C$7),"")</f>
        <v/>
      </c>
      <c r="P109" s="199"/>
      <c r="Q109" s="201"/>
      <c r="R109" s="202"/>
      <c r="S109" s="203"/>
    </row>
    <row r="110" spans="1:19" ht="17.25" thickBot="1" x14ac:dyDescent="0.3">
      <c r="A110" s="197"/>
      <c r="B110" s="197"/>
      <c r="C110" s="197"/>
      <c r="D110" s="197"/>
      <c r="E110" s="197"/>
      <c r="F110" s="197"/>
      <c r="G110" s="197"/>
      <c r="H110" s="197"/>
      <c r="I110" s="197"/>
      <c r="J110" s="197"/>
      <c r="K110" s="197"/>
      <c r="L110" s="197"/>
      <c r="M110" s="197"/>
      <c r="N110" s="197"/>
      <c r="O110" s="88" t="str">
        <f>IFERROR(LOOKUP(N110,'Data References'!$B$2:$C$7,'Data References'!$C$2:$C$7),"")</f>
        <v/>
      </c>
      <c r="P110" s="199"/>
      <c r="Q110" s="201"/>
      <c r="R110" s="202"/>
      <c r="S110" s="203"/>
    </row>
    <row r="111" spans="1:19" ht="17.25" thickBot="1" x14ac:dyDescent="0.3">
      <c r="A111" s="197"/>
      <c r="B111" s="197"/>
      <c r="C111" s="197"/>
      <c r="D111" s="197"/>
      <c r="E111" s="197"/>
      <c r="F111" s="197"/>
      <c r="G111" s="197"/>
      <c r="H111" s="197"/>
      <c r="I111" s="197"/>
      <c r="J111" s="197"/>
      <c r="K111" s="197"/>
      <c r="L111" s="197"/>
      <c r="M111" s="197"/>
      <c r="N111" s="197"/>
      <c r="O111" s="88" t="str">
        <f>IFERROR(LOOKUP(N111,'Data References'!$B$2:$C$7,'Data References'!$C$2:$C$7),"")</f>
        <v/>
      </c>
      <c r="P111" s="199"/>
      <c r="Q111" s="201"/>
      <c r="R111" s="202"/>
      <c r="S111" s="203"/>
    </row>
    <row r="112" spans="1:19" ht="17.25" thickBot="1" x14ac:dyDescent="0.3">
      <c r="A112" s="197"/>
      <c r="B112" s="197"/>
      <c r="C112" s="197"/>
      <c r="D112" s="197"/>
      <c r="E112" s="197"/>
      <c r="F112" s="197"/>
      <c r="G112" s="197"/>
      <c r="H112" s="197"/>
      <c r="I112" s="197"/>
      <c r="J112" s="197"/>
      <c r="K112" s="197"/>
      <c r="L112" s="197"/>
      <c r="M112" s="197"/>
      <c r="N112" s="197"/>
      <c r="O112" s="88" t="str">
        <f>IFERROR(LOOKUP(N112,'Data References'!$B$2:$C$7,'Data References'!$C$2:$C$7),"")</f>
        <v/>
      </c>
      <c r="P112" s="199"/>
      <c r="Q112" s="201"/>
      <c r="R112" s="202"/>
      <c r="S112" s="203"/>
    </row>
    <row r="113" spans="1:19" ht="17.25" thickBot="1" x14ac:dyDescent="0.3">
      <c r="A113" s="197"/>
      <c r="B113" s="197"/>
      <c r="C113" s="197"/>
      <c r="D113" s="197"/>
      <c r="E113" s="197"/>
      <c r="F113" s="197"/>
      <c r="G113" s="197"/>
      <c r="H113" s="197"/>
      <c r="I113" s="197"/>
      <c r="J113" s="197"/>
      <c r="K113" s="197"/>
      <c r="L113" s="197"/>
      <c r="M113" s="197"/>
      <c r="N113" s="197"/>
      <c r="O113" s="88" t="str">
        <f>IFERROR(LOOKUP(N113,'Data References'!$B$2:$C$7,'Data References'!$C$2:$C$7),"")</f>
        <v/>
      </c>
      <c r="P113" s="199"/>
      <c r="Q113" s="201"/>
      <c r="R113" s="202"/>
      <c r="S113" s="203"/>
    </row>
    <row r="114" spans="1:19" ht="17.25" thickBot="1" x14ac:dyDescent="0.3">
      <c r="A114" s="197"/>
      <c r="B114" s="197"/>
      <c r="C114" s="197"/>
      <c r="D114" s="197"/>
      <c r="E114" s="197"/>
      <c r="F114" s="197"/>
      <c r="G114" s="197"/>
      <c r="H114" s="197"/>
      <c r="I114" s="197"/>
      <c r="J114" s="197"/>
      <c r="K114" s="197"/>
      <c r="L114" s="197"/>
      <c r="M114" s="197"/>
      <c r="N114" s="197"/>
      <c r="O114" s="88" t="str">
        <f>IFERROR(LOOKUP(N114,'Data References'!$B$2:$C$7,'Data References'!$C$2:$C$7),"")</f>
        <v/>
      </c>
      <c r="P114" s="199"/>
      <c r="Q114" s="201"/>
      <c r="R114" s="202"/>
      <c r="S114" s="203"/>
    </row>
    <row r="115" spans="1:19" ht="17.25" thickBot="1" x14ac:dyDescent="0.3">
      <c r="A115" s="197"/>
      <c r="B115" s="197"/>
      <c r="C115" s="197"/>
      <c r="D115" s="197"/>
      <c r="E115" s="197"/>
      <c r="F115" s="197"/>
      <c r="G115" s="197"/>
      <c r="H115" s="197"/>
      <c r="I115" s="197"/>
      <c r="J115" s="197"/>
      <c r="K115" s="197"/>
      <c r="L115" s="197"/>
      <c r="M115" s="197"/>
      <c r="N115" s="197"/>
      <c r="O115" s="88" t="str">
        <f>IFERROR(LOOKUP(N115,'Data References'!$B$2:$C$7,'Data References'!$C$2:$C$7),"")</f>
        <v/>
      </c>
      <c r="P115" s="199"/>
      <c r="Q115" s="201"/>
      <c r="R115" s="202"/>
      <c r="S115" s="203"/>
    </row>
    <row r="116" spans="1:19" ht="17.25" thickBot="1" x14ac:dyDescent="0.3">
      <c r="A116" s="197"/>
      <c r="B116" s="197"/>
      <c r="C116" s="197"/>
      <c r="D116" s="197"/>
      <c r="E116" s="197"/>
      <c r="F116" s="197"/>
      <c r="G116" s="197"/>
      <c r="H116" s="197"/>
      <c r="I116" s="197"/>
      <c r="J116" s="197"/>
      <c r="K116" s="197"/>
      <c r="L116" s="197"/>
      <c r="M116" s="197"/>
      <c r="N116" s="197"/>
      <c r="O116" s="88" t="str">
        <f>IFERROR(LOOKUP(N116,'Data References'!$B$2:$C$7,'Data References'!$C$2:$C$7),"")</f>
        <v/>
      </c>
      <c r="P116" s="199"/>
      <c r="Q116" s="201"/>
      <c r="R116" s="202"/>
      <c r="S116" s="203"/>
    </row>
    <row r="117" spans="1:19" ht="17.25" thickBot="1" x14ac:dyDescent="0.3">
      <c r="A117" s="197"/>
      <c r="B117" s="197"/>
      <c r="C117" s="197"/>
      <c r="D117" s="197"/>
      <c r="E117" s="197"/>
      <c r="F117" s="197"/>
      <c r="G117" s="197"/>
      <c r="H117" s="197"/>
      <c r="I117" s="197"/>
      <c r="J117" s="197"/>
      <c r="K117" s="197"/>
      <c r="L117" s="197"/>
      <c r="M117" s="197"/>
      <c r="N117" s="197"/>
      <c r="O117" s="88" t="str">
        <f>IFERROR(LOOKUP(N117,'Data References'!$B$2:$C$7,'Data References'!$C$2:$C$7),"")</f>
        <v/>
      </c>
      <c r="P117" s="199"/>
      <c r="Q117" s="201"/>
      <c r="R117" s="202"/>
      <c r="S117" s="203"/>
    </row>
    <row r="118" spans="1:19" ht="17.25" thickBot="1" x14ac:dyDescent="0.3">
      <c r="A118" s="197"/>
      <c r="B118" s="197"/>
      <c r="C118" s="197"/>
      <c r="D118" s="197"/>
      <c r="E118" s="197"/>
      <c r="F118" s="197"/>
      <c r="G118" s="197"/>
      <c r="H118" s="197"/>
      <c r="I118" s="197"/>
      <c r="J118" s="197"/>
      <c r="K118" s="197"/>
      <c r="L118" s="197"/>
      <c r="M118" s="197"/>
      <c r="N118" s="197"/>
      <c r="O118" s="88" t="str">
        <f>IFERROR(LOOKUP(N118,'Data References'!$B$2:$C$7,'Data References'!$C$2:$C$7),"")</f>
        <v/>
      </c>
      <c r="P118" s="199"/>
      <c r="Q118" s="201"/>
      <c r="R118" s="202"/>
      <c r="S118" s="203"/>
    </row>
    <row r="119" spans="1:19" ht="17.25" thickBot="1" x14ac:dyDescent="0.3">
      <c r="A119" s="197"/>
      <c r="B119" s="197"/>
      <c r="C119" s="197"/>
      <c r="D119" s="197"/>
      <c r="E119" s="197"/>
      <c r="F119" s="197"/>
      <c r="G119" s="197"/>
      <c r="H119" s="197"/>
      <c r="I119" s="197"/>
      <c r="J119" s="197"/>
      <c r="K119" s="197"/>
      <c r="L119" s="197"/>
      <c r="M119" s="197"/>
      <c r="N119" s="197"/>
      <c r="O119" s="88" t="str">
        <f>IFERROR(LOOKUP(N119,'Data References'!$B$2:$C$7,'Data References'!$C$2:$C$7),"")</f>
        <v/>
      </c>
      <c r="P119" s="199"/>
      <c r="Q119" s="201"/>
      <c r="R119" s="202"/>
      <c r="S119" s="203"/>
    </row>
    <row r="120" spans="1:19" ht="17.25" thickBot="1" x14ac:dyDescent="0.3">
      <c r="A120" s="197"/>
      <c r="B120" s="197"/>
      <c r="C120" s="197"/>
      <c r="D120" s="197"/>
      <c r="E120" s="197"/>
      <c r="F120" s="197"/>
      <c r="G120" s="197"/>
      <c r="H120" s="197"/>
      <c r="I120" s="197"/>
      <c r="J120" s="197"/>
      <c r="K120" s="197"/>
      <c r="L120" s="197"/>
      <c r="M120" s="197"/>
      <c r="N120" s="197"/>
      <c r="O120" s="88" t="str">
        <f>IFERROR(LOOKUP(N120,'Data References'!$B$2:$C$7,'Data References'!$C$2:$C$7),"")</f>
        <v/>
      </c>
      <c r="P120" s="199"/>
      <c r="Q120" s="201"/>
      <c r="R120" s="202"/>
      <c r="S120" s="203"/>
    </row>
    <row r="121" spans="1:19" ht="17.25" thickBot="1" x14ac:dyDescent="0.3">
      <c r="A121" s="197"/>
      <c r="B121" s="197"/>
      <c r="C121" s="197"/>
      <c r="D121" s="197"/>
      <c r="E121" s="197"/>
      <c r="F121" s="197"/>
      <c r="G121" s="197"/>
      <c r="H121" s="197"/>
      <c r="I121" s="197"/>
      <c r="J121" s="197"/>
      <c r="K121" s="197"/>
      <c r="L121" s="197"/>
      <c r="M121" s="197"/>
      <c r="N121" s="197"/>
      <c r="O121" s="88" t="str">
        <f>IFERROR(LOOKUP(N121,'Data References'!$B$2:$C$7,'Data References'!$C$2:$C$7),"")</f>
        <v/>
      </c>
      <c r="P121" s="199"/>
      <c r="Q121" s="201"/>
      <c r="R121" s="202"/>
      <c r="S121" s="203"/>
    </row>
    <row r="122" spans="1:19" ht="17.25" thickBot="1" x14ac:dyDescent="0.3">
      <c r="A122" s="197"/>
      <c r="B122" s="197"/>
      <c r="C122" s="197"/>
      <c r="D122" s="197"/>
      <c r="E122" s="197"/>
      <c r="F122" s="197"/>
      <c r="G122" s="197"/>
      <c r="H122" s="197"/>
      <c r="I122" s="197"/>
      <c r="J122" s="197"/>
      <c r="K122" s="197"/>
      <c r="L122" s="197"/>
      <c r="M122" s="197"/>
      <c r="N122" s="197"/>
      <c r="O122" s="88" t="str">
        <f>IFERROR(LOOKUP(N122,'Data References'!$B$2:$C$7,'Data References'!$C$2:$C$7),"")</f>
        <v/>
      </c>
      <c r="P122" s="199"/>
      <c r="Q122" s="201"/>
      <c r="R122" s="202"/>
      <c r="S122" s="203"/>
    </row>
    <row r="123" spans="1:19" ht="17.25" thickBot="1" x14ac:dyDescent="0.3">
      <c r="A123" s="197"/>
      <c r="B123" s="197"/>
      <c r="C123" s="197"/>
      <c r="D123" s="197"/>
      <c r="E123" s="197"/>
      <c r="F123" s="197"/>
      <c r="G123" s="197"/>
      <c r="H123" s="197"/>
      <c r="I123" s="197"/>
      <c r="J123" s="197"/>
      <c r="K123" s="197"/>
      <c r="L123" s="197"/>
      <c r="M123" s="197"/>
      <c r="N123" s="197"/>
      <c r="O123" s="88" t="str">
        <f>IFERROR(LOOKUP(N123,'Data References'!$B$2:$C$7,'Data References'!$C$2:$C$7),"")</f>
        <v/>
      </c>
      <c r="P123" s="199"/>
      <c r="Q123" s="201"/>
      <c r="R123" s="202"/>
      <c r="S123" s="203"/>
    </row>
    <row r="124" spans="1:19" ht="17.25" thickBot="1" x14ac:dyDescent="0.3">
      <c r="A124" s="197"/>
      <c r="B124" s="197"/>
      <c r="C124" s="197"/>
      <c r="D124" s="197"/>
      <c r="E124" s="197"/>
      <c r="F124" s="197"/>
      <c r="G124" s="197"/>
      <c r="H124" s="197"/>
      <c r="I124" s="197"/>
      <c r="J124" s="197"/>
      <c r="K124" s="197"/>
      <c r="L124" s="197"/>
      <c r="M124" s="197"/>
      <c r="N124" s="197"/>
      <c r="O124" s="88" t="str">
        <f>IFERROR(LOOKUP(N124,'Data References'!$B$2:$C$7,'Data References'!$C$2:$C$7),"")</f>
        <v/>
      </c>
      <c r="P124" s="199"/>
      <c r="Q124" s="201"/>
      <c r="R124" s="202"/>
      <c r="S124" s="203"/>
    </row>
    <row r="125" spans="1:19" ht="17.25" thickBot="1" x14ac:dyDescent="0.3">
      <c r="A125" s="197"/>
      <c r="B125" s="197"/>
      <c r="C125" s="197"/>
      <c r="D125" s="197"/>
      <c r="E125" s="197"/>
      <c r="F125" s="197"/>
      <c r="G125" s="197"/>
      <c r="H125" s="197"/>
      <c r="I125" s="197"/>
      <c r="J125" s="197"/>
      <c r="K125" s="197"/>
      <c r="L125" s="197"/>
      <c r="M125" s="197"/>
      <c r="N125" s="197"/>
      <c r="O125" s="88" t="str">
        <f>IFERROR(LOOKUP(N125,'Data References'!$B$2:$C$7,'Data References'!$C$2:$C$7),"")</f>
        <v/>
      </c>
      <c r="P125" s="199"/>
      <c r="Q125" s="201"/>
      <c r="R125" s="202"/>
      <c r="S125" s="203"/>
    </row>
    <row r="126" spans="1:19" ht="17.25" thickBot="1" x14ac:dyDescent="0.3">
      <c r="A126" s="197"/>
      <c r="B126" s="197"/>
      <c r="C126" s="197"/>
      <c r="D126" s="197"/>
      <c r="E126" s="197"/>
      <c r="F126" s="197"/>
      <c r="G126" s="197"/>
      <c r="H126" s="197"/>
      <c r="I126" s="197"/>
      <c r="J126" s="197"/>
      <c r="K126" s="197"/>
      <c r="L126" s="197"/>
      <c r="M126" s="197"/>
      <c r="N126" s="197"/>
      <c r="O126" s="88" t="str">
        <f>IFERROR(LOOKUP(N126,'Data References'!$B$2:$C$7,'Data References'!$C$2:$C$7),"")</f>
        <v/>
      </c>
      <c r="P126" s="199"/>
      <c r="Q126" s="201"/>
      <c r="R126" s="202"/>
      <c r="S126" s="203"/>
    </row>
    <row r="127" spans="1:19" ht="17.25" thickBot="1" x14ac:dyDescent="0.3">
      <c r="A127" s="197"/>
      <c r="B127" s="197"/>
      <c r="C127" s="197"/>
      <c r="D127" s="197"/>
      <c r="E127" s="197"/>
      <c r="F127" s="197"/>
      <c r="G127" s="197"/>
      <c r="H127" s="197"/>
      <c r="I127" s="197"/>
      <c r="J127" s="197"/>
      <c r="K127" s="197"/>
      <c r="L127" s="197"/>
      <c r="M127" s="197"/>
      <c r="N127" s="197"/>
      <c r="O127" s="88" t="str">
        <f>IFERROR(LOOKUP(N127,'Data References'!$B$2:$C$7,'Data References'!$C$2:$C$7),"")</f>
        <v/>
      </c>
      <c r="P127" s="199"/>
      <c r="Q127" s="201"/>
      <c r="R127" s="202"/>
      <c r="S127" s="203"/>
    </row>
    <row r="128" spans="1:19" ht="17.25" thickBot="1" x14ac:dyDescent="0.3">
      <c r="A128" s="197"/>
      <c r="B128" s="197"/>
      <c r="C128" s="197"/>
      <c r="D128" s="197"/>
      <c r="E128" s="197"/>
      <c r="F128" s="197"/>
      <c r="G128" s="197"/>
      <c r="H128" s="197"/>
      <c r="I128" s="197"/>
      <c r="J128" s="197"/>
      <c r="K128" s="197"/>
      <c r="L128" s="197"/>
      <c r="M128" s="197"/>
      <c r="N128" s="197"/>
      <c r="O128" s="88" t="str">
        <f>IFERROR(LOOKUP(N128,'Data References'!$B$2:$C$7,'Data References'!$C$2:$C$7),"")</f>
        <v/>
      </c>
      <c r="P128" s="199"/>
      <c r="Q128" s="201"/>
      <c r="R128" s="202"/>
      <c r="S128" s="203"/>
    </row>
    <row r="129" spans="1:19" ht="17.25" thickBot="1" x14ac:dyDescent="0.3">
      <c r="A129" s="197"/>
      <c r="B129" s="197"/>
      <c r="C129" s="197"/>
      <c r="D129" s="197"/>
      <c r="E129" s="197"/>
      <c r="F129" s="197"/>
      <c r="G129" s="197"/>
      <c r="H129" s="197"/>
      <c r="I129" s="197"/>
      <c r="J129" s="197"/>
      <c r="K129" s="197"/>
      <c r="L129" s="197"/>
      <c r="M129" s="197"/>
      <c r="N129" s="197"/>
      <c r="O129" s="88" t="str">
        <f>IFERROR(LOOKUP(N129,'Data References'!$B$2:$C$7,'Data References'!$C$2:$C$7),"")</f>
        <v/>
      </c>
      <c r="P129" s="199"/>
      <c r="Q129" s="201"/>
      <c r="R129" s="202"/>
      <c r="S129" s="203"/>
    </row>
    <row r="130" spans="1:19" ht="17.25" thickBot="1" x14ac:dyDescent="0.3">
      <c r="A130" s="197"/>
      <c r="B130" s="197"/>
      <c r="C130" s="197"/>
      <c r="D130" s="197"/>
      <c r="E130" s="197"/>
      <c r="F130" s="197"/>
      <c r="G130" s="197"/>
      <c r="H130" s="197"/>
      <c r="I130" s="197"/>
      <c r="J130" s="197"/>
      <c r="K130" s="197"/>
      <c r="L130" s="197"/>
      <c r="M130" s="197"/>
      <c r="N130" s="197"/>
      <c r="O130" s="88" t="str">
        <f>IFERROR(LOOKUP(N130,'Data References'!$B$2:$C$7,'Data References'!$C$2:$C$7),"")</f>
        <v/>
      </c>
      <c r="P130" s="199"/>
      <c r="Q130" s="201"/>
      <c r="R130" s="202"/>
      <c r="S130" s="203"/>
    </row>
    <row r="131" spans="1:19" ht="17.25" thickBot="1" x14ac:dyDescent="0.3">
      <c r="A131" s="197"/>
      <c r="B131" s="197"/>
      <c r="C131" s="197"/>
      <c r="D131" s="197"/>
      <c r="E131" s="197"/>
      <c r="F131" s="197"/>
      <c r="G131" s="197"/>
      <c r="H131" s="197"/>
      <c r="I131" s="197"/>
      <c r="J131" s="197"/>
      <c r="K131" s="197"/>
      <c r="L131" s="197"/>
      <c r="M131" s="197"/>
      <c r="N131" s="197"/>
      <c r="O131" s="88" t="str">
        <f>IFERROR(LOOKUP(N131,'Data References'!$B$2:$C$7,'Data References'!$C$2:$C$7),"")</f>
        <v/>
      </c>
      <c r="P131" s="199"/>
      <c r="Q131" s="201"/>
      <c r="R131" s="202"/>
      <c r="S131" s="203"/>
    </row>
    <row r="132" spans="1:19" ht="17.25" thickBot="1" x14ac:dyDescent="0.3">
      <c r="A132" s="197"/>
      <c r="B132" s="197"/>
      <c r="C132" s="197"/>
      <c r="D132" s="197"/>
      <c r="E132" s="197"/>
      <c r="F132" s="197"/>
      <c r="G132" s="197"/>
      <c r="H132" s="197"/>
      <c r="I132" s="197"/>
      <c r="J132" s="197"/>
      <c r="K132" s="197"/>
      <c r="L132" s="197"/>
      <c r="M132" s="197"/>
      <c r="N132" s="197"/>
      <c r="O132" s="88" t="str">
        <f>IFERROR(LOOKUP(N132,'Data References'!$B$2:$C$7,'Data References'!$C$2:$C$7),"")</f>
        <v/>
      </c>
      <c r="P132" s="199"/>
      <c r="Q132" s="201"/>
      <c r="R132" s="202"/>
      <c r="S132" s="203"/>
    </row>
    <row r="133" spans="1:19" ht="17.25" thickBot="1" x14ac:dyDescent="0.3">
      <c r="A133" s="197"/>
      <c r="B133" s="197"/>
      <c r="C133" s="197"/>
      <c r="D133" s="197"/>
      <c r="E133" s="197"/>
      <c r="F133" s="197"/>
      <c r="G133" s="197"/>
      <c r="H133" s="197"/>
      <c r="I133" s="197"/>
      <c r="J133" s="197"/>
      <c r="K133" s="197"/>
      <c r="L133" s="197"/>
      <c r="M133" s="197"/>
      <c r="N133" s="197"/>
      <c r="O133" s="88" t="str">
        <f>IFERROR(LOOKUP(N133,'Data References'!$B$2:$C$7,'Data References'!$C$2:$C$7),"")</f>
        <v/>
      </c>
      <c r="P133" s="199"/>
      <c r="Q133" s="201"/>
      <c r="R133" s="202"/>
      <c r="S133" s="203"/>
    </row>
    <row r="134" spans="1:19" ht="17.25" thickBot="1" x14ac:dyDescent="0.3">
      <c r="A134" s="197"/>
      <c r="B134" s="197"/>
      <c r="C134" s="197"/>
      <c r="D134" s="197"/>
      <c r="E134" s="197"/>
      <c r="F134" s="197"/>
      <c r="G134" s="197"/>
      <c r="H134" s="197"/>
      <c r="I134" s="197"/>
      <c r="J134" s="197"/>
      <c r="K134" s="197"/>
      <c r="L134" s="197"/>
      <c r="M134" s="197"/>
      <c r="N134" s="197"/>
      <c r="O134" s="88" t="str">
        <f>IFERROR(LOOKUP(N134,'Data References'!$B$2:$C$7,'Data References'!$C$2:$C$7),"")</f>
        <v/>
      </c>
      <c r="P134" s="199"/>
      <c r="Q134" s="201"/>
      <c r="R134" s="202"/>
      <c r="S134" s="203"/>
    </row>
    <row r="135" spans="1:19" ht="17.25" thickBot="1" x14ac:dyDescent="0.3">
      <c r="A135" s="197"/>
      <c r="B135" s="197"/>
      <c r="C135" s="197"/>
      <c r="D135" s="197"/>
      <c r="E135" s="197"/>
      <c r="F135" s="197"/>
      <c r="G135" s="197"/>
      <c r="H135" s="197"/>
      <c r="I135" s="197"/>
      <c r="J135" s="197"/>
      <c r="K135" s="197"/>
      <c r="L135" s="197"/>
      <c r="M135" s="197"/>
      <c r="N135" s="197"/>
      <c r="O135" s="88" t="str">
        <f>IFERROR(LOOKUP(N135,'Data References'!$B$2:$C$7,'Data References'!$C$2:$C$7),"")</f>
        <v/>
      </c>
      <c r="P135" s="199"/>
      <c r="Q135" s="201"/>
      <c r="R135" s="202"/>
      <c r="S135" s="203"/>
    </row>
    <row r="136" spans="1:19" ht="17.25" thickBot="1" x14ac:dyDescent="0.3">
      <c r="A136" s="197"/>
      <c r="B136" s="197"/>
      <c r="C136" s="197"/>
      <c r="D136" s="197"/>
      <c r="E136" s="197"/>
      <c r="F136" s="197"/>
      <c r="G136" s="197"/>
      <c r="H136" s="197"/>
      <c r="I136" s="197"/>
      <c r="J136" s="197"/>
      <c r="K136" s="197"/>
      <c r="L136" s="197"/>
      <c r="M136" s="197"/>
      <c r="N136" s="197"/>
      <c r="O136" s="88" t="str">
        <f>IFERROR(LOOKUP(N136,'Data References'!$B$2:$C$7,'Data References'!$C$2:$C$7),"")</f>
        <v/>
      </c>
      <c r="P136" s="199"/>
      <c r="Q136" s="201"/>
      <c r="R136" s="202"/>
      <c r="S136" s="203"/>
    </row>
    <row r="137" spans="1:19" ht="17.25" thickBot="1" x14ac:dyDescent="0.3">
      <c r="A137" s="197"/>
      <c r="B137" s="197"/>
      <c r="C137" s="197"/>
      <c r="D137" s="197"/>
      <c r="E137" s="197"/>
      <c r="F137" s="197"/>
      <c r="G137" s="197"/>
      <c r="H137" s="197"/>
      <c r="I137" s="197"/>
      <c r="J137" s="197"/>
      <c r="K137" s="197"/>
      <c r="L137" s="197"/>
      <c r="M137" s="197"/>
      <c r="N137" s="197"/>
      <c r="O137" s="88" t="str">
        <f>IFERROR(LOOKUP(N137,'Data References'!$B$2:$C$7,'Data References'!$C$2:$C$7),"")</f>
        <v/>
      </c>
      <c r="P137" s="199"/>
      <c r="Q137" s="201"/>
      <c r="R137" s="202"/>
      <c r="S137" s="203"/>
    </row>
    <row r="138" spans="1:19" ht="17.25" thickBot="1" x14ac:dyDescent="0.3">
      <c r="A138" s="197"/>
      <c r="B138" s="197"/>
      <c r="C138" s="197"/>
      <c r="D138" s="197"/>
      <c r="E138" s="197"/>
      <c r="F138" s="197"/>
      <c r="G138" s="197"/>
      <c r="H138" s="197"/>
      <c r="I138" s="197"/>
      <c r="J138" s="197"/>
      <c r="K138" s="197"/>
      <c r="L138" s="197"/>
      <c r="M138" s="197"/>
      <c r="N138" s="197"/>
      <c r="O138" s="88" t="str">
        <f>IFERROR(LOOKUP(N138,'Data References'!$B$2:$C$7,'Data References'!$C$2:$C$7),"")</f>
        <v/>
      </c>
      <c r="P138" s="199"/>
      <c r="Q138" s="201"/>
      <c r="R138" s="202"/>
      <c r="S138" s="203"/>
    </row>
    <row r="139" spans="1:19" ht="17.25" thickBot="1" x14ac:dyDescent="0.3">
      <c r="A139" s="197"/>
      <c r="B139" s="197"/>
      <c r="C139" s="197"/>
      <c r="D139" s="197"/>
      <c r="E139" s="197"/>
      <c r="F139" s="197"/>
      <c r="G139" s="197"/>
      <c r="H139" s="197"/>
      <c r="I139" s="197"/>
      <c r="J139" s="197"/>
      <c r="K139" s="197"/>
      <c r="L139" s="197"/>
      <c r="M139" s="197"/>
      <c r="N139" s="197"/>
      <c r="O139" s="88" t="str">
        <f>IFERROR(LOOKUP(N139,'Data References'!$B$2:$C$7,'Data References'!$C$2:$C$7),"")</f>
        <v/>
      </c>
      <c r="P139" s="199"/>
      <c r="Q139" s="201"/>
      <c r="R139" s="202"/>
      <c r="S139" s="203"/>
    </row>
    <row r="140" spans="1:19" ht="17.25" thickBot="1" x14ac:dyDescent="0.3">
      <c r="A140" s="197"/>
      <c r="B140" s="197"/>
      <c r="C140" s="197"/>
      <c r="D140" s="197"/>
      <c r="E140" s="197"/>
      <c r="F140" s="197"/>
      <c r="G140" s="197"/>
      <c r="H140" s="197"/>
      <c r="I140" s="197"/>
      <c r="J140" s="197"/>
      <c r="K140" s="197"/>
      <c r="L140" s="197"/>
      <c r="M140" s="197"/>
      <c r="N140" s="197"/>
      <c r="O140" s="88" t="str">
        <f>IFERROR(LOOKUP(N140,'Data References'!$B$2:$C$7,'Data References'!$C$2:$C$7),"")</f>
        <v/>
      </c>
      <c r="P140" s="199"/>
      <c r="Q140" s="201"/>
      <c r="R140" s="202"/>
      <c r="S140" s="203"/>
    </row>
    <row r="141" spans="1:19" ht="17.25" thickBot="1" x14ac:dyDescent="0.3">
      <c r="A141" s="197"/>
      <c r="B141" s="197"/>
      <c r="C141" s="197"/>
      <c r="D141" s="197"/>
      <c r="E141" s="197"/>
      <c r="F141" s="197"/>
      <c r="G141" s="197"/>
      <c r="H141" s="197"/>
      <c r="I141" s="197"/>
      <c r="J141" s="197"/>
      <c r="K141" s="197"/>
      <c r="L141" s="197"/>
      <c r="M141" s="197"/>
      <c r="N141" s="197"/>
      <c r="O141" s="88" t="str">
        <f>IFERROR(LOOKUP(N141,'Data References'!$B$2:$C$7,'Data References'!$C$2:$C$7),"")</f>
        <v/>
      </c>
      <c r="P141" s="199"/>
      <c r="Q141" s="201"/>
      <c r="R141" s="202"/>
      <c r="S141" s="203"/>
    </row>
    <row r="142" spans="1:19" ht="17.25" thickBot="1" x14ac:dyDescent="0.3">
      <c r="A142" s="197"/>
      <c r="B142" s="197"/>
      <c r="C142" s="197"/>
      <c r="D142" s="197"/>
      <c r="E142" s="197"/>
      <c r="F142" s="197"/>
      <c r="G142" s="197"/>
      <c r="H142" s="197"/>
      <c r="I142" s="197"/>
      <c r="J142" s="197"/>
      <c r="K142" s="197"/>
      <c r="L142" s="197"/>
      <c r="M142" s="197"/>
      <c r="N142" s="197"/>
      <c r="O142" s="88" t="str">
        <f>IFERROR(LOOKUP(N142,'Data References'!$B$2:$C$7,'Data References'!$C$2:$C$7),"")</f>
        <v/>
      </c>
      <c r="P142" s="199"/>
      <c r="Q142" s="201"/>
      <c r="R142" s="202"/>
      <c r="S142" s="203"/>
    </row>
    <row r="143" spans="1:19" ht="17.25" thickBot="1" x14ac:dyDescent="0.3">
      <c r="A143" s="197"/>
      <c r="B143" s="197"/>
      <c r="C143" s="197"/>
      <c r="D143" s="197"/>
      <c r="E143" s="197"/>
      <c r="F143" s="197"/>
      <c r="G143" s="197"/>
      <c r="H143" s="197"/>
      <c r="I143" s="197"/>
      <c r="J143" s="197"/>
      <c r="K143" s="197"/>
      <c r="L143" s="197"/>
      <c r="M143" s="197"/>
      <c r="N143" s="197"/>
      <c r="O143" s="88" t="str">
        <f>IFERROR(LOOKUP(N143,'Data References'!$B$2:$C$7,'Data References'!$C$2:$C$7),"")</f>
        <v/>
      </c>
      <c r="P143" s="199"/>
      <c r="Q143" s="201"/>
      <c r="R143" s="202"/>
      <c r="S143" s="203"/>
    </row>
    <row r="144" spans="1:19" ht="17.25" thickBot="1" x14ac:dyDescent="0.3">
      <c r="A144" s="197"/>
      <c r="B144" s="197"/>
      <c r="C144" s="197"/>
      <c r="D144" s="197"/>
      <c r="E144" s="197"/>
      <c r="F144" s="197"/>
      <c r="G144" s="197"/>
      <c r="H144" s="197"/>
      <c r="I144" s="197"/>
      <c r="J144" s="197"/>
      <c r="K144" s="197"/>
      <c r="L144" s="197"/>
      <c r="M144" s="197"/>
      <c r="N144" s="197"/>
      <c r="O144" s="88" t="str">
        <f>IFERROR(LOOKUP(N144,'Data References'!$B$2:$C$7,'Data References'!$C$2:$C$7),"")</f>
        <v/>
      </c>
      <c r="P144" s="199"/>
      <c r="Q144" s="201"/>
      <c r="R144" s="202"/>
      <c r="S144" s="203"/>
    </row>
    <row r="145" spans="1:19" ht="17.25" thickBot="1" x14ac:dyDescent="0.3">
      <c r="A145" s="197"/>
      <c r="B145" s="197"/>
      <c r="C145" s="197"/>
      <c r="D145" s="197"/>
      <c r="E145" s="197"/>
      <c r="F145" s="197"/>
      <c r="G145" s="197"/>
      <c r="H145" s="197"/>
      <c r="I145" s="197"/>
      <c r="J145" s="197"/>
      <c r="K145" s="197"/>
      <c r="L145" s="197"/>
      <c r="M145" s="197"/>
      <c r="N145" s="197"/>
      <c r="O145" s="88" t="str">
        <f>IFERROR(LOOKUP(N145,'Data References'!$B$2:$C$7,'Data References'!$C$2:$C$7),"")</f>
        <v/>
      </c>
      <c r="P145" s="199"/>
      <c r="Q145" s="201"/>
      <c r="R145" s="202"/>
      <c r="S145" s="203"/>
    </row>
    <row r="146" spans="1:19" ht="17.25" thickBot="1" x14ac:dyDescent="0.3">
      <c r="A146" s="197"/>
      <c r="B146" s="197"/>
      <c r="C146" s="197"/>
      <c r="D146" s="197"/>
      <c r="E146" s="197"/>
      <c r="F146" s="197"/>
      <c r="G146" s="197"/>
      <c r="H146" s="197"/>
      <c r="I146" s="197"/>
      <c r="J146" s="197"/>
      <c r="K146" s="197"/>
      <c r="L146" s="197"/>
      <c r="M146" s="197"/>
      <c r="N146" s="197"/>
      <c r="O146" s="88" t="str">
        <f>IFERROR(LOOKUP(N146,'Data References'!$B$2:$C$7,'Data References'!$C$2:$C$7),"")</f>
        <v/>
      </c>
      <c r="P146" s="199"/>
      <c r="Q146" s="201"/>
      <c r="R146" s="202"/>
      <c r="S146" s="203"/>
    </row>
    <row r="147" spans="1:19" ht="17.25" thickBot="1" x14ac:dyDescent="0.3">
      <c r="A147" s="197"/>
      <c r="B147" s="197"/>
      <c r="C147" s="197"/>
      <c r="D147" s="197"/>
      <c r="E147" s="197"/>
      <c r="F147" s="197"/>
      <c r="G147" s="197"/>
      <c r="H147" s="197"/>
      <c r="I147" s="197"/>
      <c r="J147" s="197"/>
      <c r="K147" s="197"/>
      <c r="L147" s="197"/>
      <c r="M147" s="197"/>
      <c r="N147" s="197"/>
      <c r="O147" s="88" t="str">
        <f>IFERROR(LOOKUP(N147,'Data References'!$B$2:$C$7,'Data References'!$C$2:$C$7),"")</f>
        <v/>
      </c>
      <c r="P147" s="199"/>
      <c r="Q147" s="201"/>
      <c r="R147" s="202"/>
      <c r="S147" s="203"/>
    </row>
    <row r="148" spans="1:19" ht="17.25" thickBot="1" x14ac:dyDescent="0.3">
      <c r="A148" s="197"/>
      <c r="B148" s="197"/>
      <c r="C148" s="197"/>
      <c r="D148" s="197"/>
      <c r="E148" s="197"/>
      <c r="F148" s="197"/>
      <c r="G148" s="197"/>
      <c r="H148" s="197"/>
      <c r="I148" s="197"/>
      <c r="J148" s="197"/>
      <c r="K148" s="197"/>
      <c r="L148" s="197"/>
      <c r="M148" s="197"/>
      <c r="N148" s="197"/>
      <c r="O148" s="88" t="str">
        <f>IFERROR(LOOKUP(N148,'Data References'!$B$2:$C$7,'Data References'!$C$2:$C$7),"")</f>
        <v/>
      </c>
      <c r="P148" s="199"/>
      <c r="Q148" s="201"/>
      <c r="R148" s="202"/>
      <c r="S148" s="203"/>
    </row>
    <row r="149" spans="1:19" ht="17.25" thickBot="1" x14ac:dyDescent="0.3">
      <c r="A149" s="197"/>
      <c r="B149" s="197"/>
      <c r="C149" s="197"/>
      <c r="D149" s="197"/>
      <c r="E149" s="197"/>
      <c r="F149" s="197"/>
      <c r="G149" s="197"/>
      <c r="H149" s="197"/>
      <c r="I149" s="197"/>
      <c r="J149" s="197"/>
      <c r="K149" s="197"/>
      <c r="L149" s="197"/>
      <c r="M149" s="197"/>
      <c r="N149" s="197"/>
      <c r="O149" s="88" t="str">
        <f>IFERROR(LOOKUP(N149,'Data References'!$B$2:$C$7,'Data References'!$C$2:$C$7),"")</f>
        <v/>
      </c>
      <c r="P149" s="199"/>
      <c r="Q149" s="201"/>
      <c r="R149" s="202"/>
      <c r="S149" s="203"/>
    </row>
    <row r="150" spans="1:19" ht="17.25" thickBot="1" x14ac:dyDescent="0.3">
      <c r="A150" s="197"/>
      <c r="B150" s="197"/>
      <c r="C150" s="197"/>
      <c r="D150" s="197"/>
      <c r="E150" s="197"/>
      <c r="F150" s="197"/>
      <c r="G150" s="197"/>
      <c r="H150" s="197"/>
      <c r="I150" s="197"/>
      <c r="J150" s="197"/>
      <c r="K150" s="197"/>
      <c r="L150" s="197"/>
      <c r="M150" s="197"/>
      <c r="N150" s="197"/>
      <c r="O150" s="88" t="str">
        <f>IFERROR(LOOKUP(N150,'Data References'!$B$2:$C$7,'Data References'!$C$2:$C$7),"")</f>
        <v/>
      </c>
      <c r="P150" s="199"/>
      <c r="Q150" s="201"/>
      <c r="R150" s="202"/>
      <c r="S150" s="203"/>
    </row>
    <row r="151" spans="1:19" ht="17.25" thickBot="1" x14ac:dyDescent="0.3">
      <c r="A151" s="197"/>
      <c r="B151" s="197"/>
      <c r="C151" s="197"/>
      <c r="D151" s="197"/>
      <c r="E151" s="197"/>
      <c r="F151" s="197"/>
      <c r="G151" s="197"/>
      <c r="H151" s="197"/>
      <c r="I151" s="197"/>
      <c r="J151" s="197"/>
      <c r="K151" s="197"/>
      <c r="L151" s="197"/>
      <c r="M151" s="197"/>
      <c r="N151" s="197"/>
      <c r="O151" s="88" t="str">
        <f>IFERROR(LOOKUP(N151,'Data References'!$B$2:$C$7,'Data References'!$C$2:$C$7),"")</f>
        <v/>
      </c>
      <c r="P151" s="199"/>
      <c r="Q151" s="201"/>
      <c r="R151" s="202"/>
      <c r="S151" s="203"/>
    </row>
    <row r="152" spans="1:19" ht="17.25" thickBot="1" x14ac:dyDescent="0.3">
      <c r="A152" s="197"/>
      <c r="B152" s="197"/>
      <c r="C152" s="197"/>
      <c r="D152" s="197"/>
      <c r="E152" s="197"/>
      <c r="F152" s="197"/>
      <c r="G152" s="197"/>
      <c r="H152" s="197"/>
      <c r="I152" s="197"/>
      <c r="J152" s="197"/>
      <c r="K152" s="197"/>
      <c r="L152" s="197"/>
      <c r="M152" s="197"/>
      <c r="N152" s="197"/>
      <c r="O152" s="88" t="str">
        <f>IFERROR(LOOKUP(N152,'Data References'!$B$2:$C$7,'Data References'!$C$2:$C$7),"")</f>
        <v/>
      </c>
      <c r="P152" s="199"/>
      <c r="Q152" s="201"/>
      <c r="R152" s="202"/>
      <c r="S152" s="203"/>
    </row>
    <row r="153" spans="1:19" ht="17.25" thickBot="1" x14ac:dyDescent="0.3">
      <c r="A153" s="197"/>
      <c r="B153" s="197"/>
      <c r="C153" s="197"/>
      <c r="D153" s="197"/>
      <c r="E153" s="197"/>
      <c r="F153" s="197"/>
      <c r="G153" s="197"/>
      <c r="H153" s="197"/>
      <c r="I153" s="197"/>
      <c r="J153" s="197"/>
      <c r="K153" s="197"/>
      <c r="L153" s="197"/>
      <c r="M153" s="197"/>
      <c r="N153" s="197"/>
      <c r="O153" s="88" t="str">
        <f>IFERROR(LOOKUP(N153,'Data References'!$B$2:$C$7,'Data References'!$C$2:$C$7),"")</f>
        <v/>
      </c>
      <c r="P153" s="199"/>
      <c r="Q153" s="201"/>
      <c r="R153" s="202"/>
      <c r="S153" s="203"/>
    </row>
    <row r="154" spans="1:19" ht="17.25" thickBot="1" x14ac:dyDescent="0.3">
      <c r="A154" s="197"/>
      <c r="B154" s="197"/>
      <c r="C154" s="197"/>
      <c r="D154" s="197"/>
      <c r="E154" s="197"/>
      <c r="F154" s="197"/>
      <c r="G154" s="197"/>
      <c r="H154" s="197"/>
      <c r="I154" s="197"/>
      <c r="J154" s="197"/>
      <c r="K154" s="197"/>
      <c r="L154" s="197"/>
      <c r="M154" s="197"/>
      <c r="N154" s="197"/>
      <c r="O154" s="88" t="str">
        <f>IFERROR(LOOKUP(N154,'Data References'!$B$2:$C$7,'Data References'!$C$2:$C$7),"")</f>
        <v/>
      </c>
      <c r="P154" s="199"/>
      <c r="Q154" s="201"/>
      <c r="R154" s="202"/>
      <c r="S154" s="203"/>
    </row>
    <row r="155" spans="1:19" ht="17.25" thickBot="1" x14ac:dyDescent="0.3">
      <c r="A155" s="197"/>
      <c r="B155" s="197"/>
      <c r="C155" s="197"/>
      <c r="D155" s="197"/>
      <c r="E155" s="197"/>
      <c r="F155" s="197"/>
      <c r="G155" s="197"/>
      <c r="H155" s="197"/>
      <c r="I155" s="197"/>
      <c r="J155" s="197"/>
      <c r="K155" s="197"/>
      <c r="L155" s="197"/>
      <c r="M155" s="197"/>
      <c r="N155" s="197"/>
      <c r="O155" s="88" t="str">
        <f>IFERROR(LOOKUP(N155,'Data References'!$B$2:$C$7,'Data References'!$C$2:$C$7),"")</f>
        <v/>
      </c>
      <c r="P155" s="199"/>
      <c r="Q155" s="201"/>
      <c r="R155" s="202"/>
      <c r="S155" s="203"/>
    </row>
    <row r="156" spans="1:19" ht="17.25" thickBot="1" x14ac:dyDescent="0.3">
      <c r="A156" s="197"/>
      <c r="B156" s="197"/>
      <c r="C156" s="197"/>
      <c r="D156" s="197"/>
      <c r="E156" s="197"/>
      <c r="F156" s="197"/>
      <c r="G156" s="197"/>
      <c r="H156" s="197"/>
      <c r="I156" s="197"/>
      <c r="J156" s="197"/>
      <c r="K156" s="197"/>
      <c r="L156" s="197"/>
      <c r="M156" s="197"/>
      <c r="N156" s="197"/>
      <c r="O156" s="88" t="str">
        <f>IFERROR(LOOKUP(N156,'Data References'!$B$2:$C$7,'Data References'!$C$2:$C$7),"")</f>
        <v/>
      </c>
      <c r="P156" s="199"/>
      <c r="Q156" s="201"/>
      <c r="R156" s="202"/>
      <c r="S156" s="203"/>
    </row>
    <row r="157" spans="1:19" ht="17.25" thickBot="1" x14ac:dyDescent="0.3">
      <c r="A157" s="197"/>
      <c r="B157" s="197"/>
      <c r="C157" s="197"/>
      <c r="D157" s="197"/>
      <c r="E157" s="197"/>
      <c r="F157" s="197"/>
      <c r="G157" s="197"/>
      <c r="H157" s="197"/>
      <c r="I157" s="197"/>
      <c r="J157" s="197"/>
      <c r="K157" s="197"/>
      <c r="L157" s="197"/>
      <c r="M157" s="197"/>
      <c r="N157" s="197"/>
      <c r="O157" s="88" t="str">
        <f>IFERROR(LOOKUP(N157,'Data References'!$B$2:$C$7,'Data References'!$C$2:$C$7),"")</f>
        <v/>
      </c>
      <c r="P157" s="199"/>
      <c r="Q157" s="201"/>
      <c r="R157" s="202"/>
      <c r="S157" s="203"/>
    </row>
    <row r="158" spans="1:19" ht="17.25" thickBot="1" x14ac:dyDescent="0.3">
      <c r="A158" s="197"/>
      <c r="B158" s="197"/>
      <c r="C158" s="197"/>
      <c r="D158" s="197"/>
      <c r="E158" s="197"/>
      <c r="F158" s="197"/>
      <c r="G158" s="197"/>
      <c r="H158" s="197"/>
      <c r="I158" s="197"/>
      <c r="J158" s="197"/>
      <c r="K158" s="197"/>
      <c r="L158" s="197"/>
      <c r="M158" s="197"/>
      <c r="N158" s="197"/>
      <c r="O158" s="88" t="str">
        <f>IFERROR(LOOKUP(N158,'Data References'!$B$2:$C$7,'Data References'!$C$2:$C$7),"")</f>
        <v/>
      </c>
      <c r="P158" s="199"/>
      <c r="Q158" s="201"/>
      <c r="R158" s="202"/>
      <c r="S158" s="203"/>
    </row>
    <row r="159" spans="1:19" ht="17.25" thickBot="1" x14ac:dyDescent="0.3">
      <c r="A159" s="197"/>
      <c r="B159" s="197"/>
      <c r="C159" s="197"/>
      <c r="D159" s="197"/>
      <c r="E159" s="197"/>
      <c r="F159" s="197"/>
      <c r="G159" s="197"/>
      <c r="H159" s="197"/>
      <c r="I159" s="197"/>
      <c r="J159" s="197"/>
      <c r="K159" s="197"/>
      <c r="L159" s="197"/>
      <c r="M159" s="197"/>
      <c r="N159" s="197"/>
      <c r="O159" s="88" t="str">
        <f>IFERROR(LOOKUP(N159,'Data References'!$B$2:$C$7,'Data References'!$C$2:$C$7),"")</f>
        <v/>
      </c>
      <c r="P159" s="199"/>
      <c r="Q159" s="201"/>
      <c r="R159" s="202"/>
      <c r="S159" s="203"/>
    </row>
    <row r="160" spans="1:19" ht="17.25" thickBot="1" x14ac:dyDescent="0.3">
      <c r="A160" s="197"/>
      <c r="B160" s="197"/>
      <c r="C160" s="197"/>
      <c r="D160" s="197"/>
      <c r="E160" s="197"/>
      <c r="F160" s="197"/>
      <c r="G160" s="197"/>
      <c r="H160" s="197"/>
      <c r="I160" s="197"/>
      <c r="J160" s="197"/>
      <c r="K160" s="197"/>
      <c r="L160" s="197"/>
      <c r="M160" s="197"/>
      <c r="N160" s="197"/>
      <c r="O160" s="88" t="str">
        <f>IFERROR(LOOKUP(N160,'Data References'!$B$2:$C$7,'Data References'!$C$2:$C$7),"")</f>
        <v/>
      </c>
      <c r="P160" s="199"/>
      <c r="Q160" s="201"/>
      <c r="R160" s="202"/>
      <c r="S160" s="203"/>
    </row>
    <row r="161" spans="1:19" ht="17.25" thickBot="1" x14ac:dyDescent="0.3">
      <c r="A161" s="197"/>
      <c r="B161" s="197"/>
      <c r="C161" s="197"/>
      <c r="D161" s="197"/>
      <c r="E161" s="197"/>
      <c r="F161" s="197"/>
      <c r="G161" s="197"/>
      <c r="H161" s="197"/>
      <c r="I161" s="197"/>
      <c r="J161" s="197"/>
      <c r="K161" s="197"/>
      <c r="L161" s="197"/>
      <c r="M161" s="197"/>
      <c r="N161" s="197"/>
      <c r="O161" s="88" t="str">
        <f>IFERROR(LOOKUP(N161,'Data References'!$B$2:$C$7,'Data References'!$C$2:$C$7),"")</f>
        <v/>
      </c>
      <c r="P161" s="199"/>
      <c r="Q161" s="201"/>
      <c r="R161" s="202"/>
      <c r="S161" s="203"/>
    </row>
    <row r="162" spans="1:19" ht="17.25" thickBot="1" x14ac:dyDescent="0.3">
      <c r="A162" s="197"/>
      <c r="B162" s="197"/>
      <c r="C162" s="197"/>
      <c r="D162" s="197"/>
      <c r="E162" s="197"/>
      <c r="F162" s="197"/>
      <c r="G162" s="197"/>
      <c r="H162" s="197"/>
      <c r="I162" s="197"/>
      <c r="J162" s="197"/>
      <c r="K162" s="197"/>
      <c r="L162" s="197"/>
      <c r="M162" s="197"/>
      <c r="N162" s="197"/>
      <c r="O162" s="88" t="str">
        <f>IFERROR(LOOKUP(N162,'Data References'!$B$2:$C$7,'Data References'!$C$2:$C$7),"")</f>
        <v/>
      </c>
      <c r="P162" s="199"/>
      <c r="Q162" s="201"/>
      <c r="R162" s="202"/>
      <c r="S162" s="203"/>
    </row>
    <row r="163" spans="1:19" ht="17.25" thickBot="1" x14ac:dyDescent="0.3">
      <c r="A163" s="197"/>
      <c r="B163" s="197"/>
      <c r="C163" s="197"/>
      <c r="D163" s="197"/>
      <c r="E163" s="197"/>
      <c r="F163" s="197"/>
      <c r="G163" s="197"/>
      <c r="H163" s="197"/>
      <c r="I163" s="197"/>
      <c r="J163" s="197"/>
      <c r="K163" s="197"/>
      <c r="L163" s="197"/>
      <c r="M163" s="197"/>
      <c r="N163" s="197"/>
      <c r="O163" s="88" t="str">
        <f>IFERROR(LOOKUP(N163,'Data References'!$B$2:$C$7,'Data References'!$C$2:$C$7),"")</f>
        <v/>
      </c>
      <c r="P163" s="199"/>
      <c r="Q163" s="201"/>
      <c r="R163" s="202"/>
      <c r="S163" s="203"/>
    </row>
    <row r="164" spans="1:19" ht="17.25" thickBot="1" x14ac:dyDescent="0.3">
      <c r="A164" s="197"/>
      <c r="B164" s="197"/>
      <c r="C164" s="197"/>
      <c r="D164" s="197"/>
      <c r="E164" s="197"/>
      <c r="F164" s="197"/>
      <c r="G164" s="197"/>
      <c r="H164" s="197"/>
      <c r="I164" s="197"/>
      <c r="J164" s="197"/>
      <c r="K164" s="197"/>
      <c r="L164" s="197"/>
      <c r="M164" s="197"/>
      <c r="N164" s="197"/>
      <c r="O164" s="88" t="str">
        <f>IFERROR(LOOKUP(N164,'Data References'!$B$2:$C$7,'Data References'!$C$2:$C$7),"")</f>
        <v/>
      </c>
      <c r="P164" s="199"/>
      <c r="Q164" s="201"/>
      <c r="R164" s="202"/>
      <c r="S164" s="203"/>
    </row>
    <row r="165" spans="1:19" ht="17.25" thickBot="1" x14ac:dyDescent="0.3">
      <c r="A165" s="197"/>
      <c r="B165" s="197"/>
      <c r="C165" s="197"/>
      <c r="D165" s="197"/>
      <c r="E165" s="197"/>
      <c r="F165" s="197"/>
      <c r="G165" s="197"/>
      <c r="H165" s="197"/>
      <c r="I165" s="197"/>
      <c r="J165" s="197"/>
      <c r="K165" s="197"/>
      <c r="L165" s="197"/>
      <c r="M165" s="197"/>
      <c r="N165" s="197"/>
      <c r="O165" s="88" t="str">
        <f>IFERROR(LOOKUP(N165,'Data References'!$B$2:$C$7,'Data References'!$C$2:$C$7),"")</f>
        <v/>
      </c>
      <c r="P165" s="199"/>
      <c r="Q165" s="201"/>
      <c r="R165" s="202"/>
      <c r="S165" s="203"/>
    </row>
    <row r="166" spans="1:19" ht="17.25" thickBot="1" x14ac:dyDescent="0.3">
      <c r="A166" s="197"/>
      <c r="B166" s="197"/>
      <c r="C166" s="197"/>
      <c r="D166" s="197"/>
      <c r="E166" s="197"/>
      <c r="F166" s="197"/>
      <c r="G166" s="197"/>
      <c r="H166" s="197"/>
      <c r="I166" s="197"/>
      <c r="J166" s="197"/>
      <c r="K166" s="197"/>
      <c r="L166" s="197"/>
      <c r="M166" s="197"/>
      <c r="N166" s="197"/>
      <c r="O166" s="88" t="str">
        <f>IFERROR(LOOKUP(N166,'Data References'!$B$2:$C$7,'Data References'!$C$2:$C$7),"")</f>
        <v/>
      </c>
      <c r="P166" s="199"/>
      <c r="Q166" s="201"/>
      <c r="R166" s="202"/>
      <c r="S166" s="203"/>
    </row>
    <row r="167" spans="1:19" ht="17.25" thickBot="1" x14ac:dyDescent="0.3">
      <c r="A167" s="197"/>
      <c r="B167" s="197"/>
      <c r="C167" s="197"/>
      <c r="D167" s="197"/>
      <c r="E167" s="197"/>
      <c r="F167" s="197"/>
      <c r="G167" s="197"/>
      <c r="H167" s="197"/>
      <c r="I167" s="197"/>
      <c r="J167" s="197"/>
      <c r="K167" s="197"/>
      <c r="L167" s="197"/>
      <c r="M167" s="197"/>
      <c r="N167" s="197"/>
      <c r="O167" s="88" t="str">
        <f>IFERROR(LOOKUP(N167,'Data References'!$B$2:$C$7,'Data References'!$C$2:$C$7),"")</f>
        <v/>
      </c>
      <c r="P167" s="199"/>
      <c r="Q167" s="201"/>
      <c r="R167" s="202"/>
      <c r="S167" s="203"/>
    </row>
    <row r="168" spans="1:19" ht="17.25" thickBot="1" x14ac:dyDescent="0.3">
      <c r="A168" s="197"/>
      <c r="B168" s="197"/>
      <c r="C168" s="197"/>
      <c r="D168" s="197"/>
      <c r="E168" s="197"/>
      <c r="F168" s="197"/>
      <c r="G168" s="197"/>
      <c r="H168" s="197"/>
      <c r="I168" s="197"/>
      <c r="J168" s="197"/>
      <c r="K168" s="197"/>
      <c r="L168" s="197"/>
      <c r="M168" s="197"/>
      <c r="N168" s="197"/>
      <c r="O168" s="88" t="str">
        <f>IFERROR(LOOKUP(N168,'Data References'!$B$2:$C$7,'Data References'!$C$2:$C$7),"")</f>
        <v/>
      </c>
      <c r="P168" s="199"/>
      <c r="Q168" s="201"/>
      <c r="R168" s="202"/>
      <c r="S168" s="203"/>
    </row>
    <row r="169" spans="1:19" ht="17.25" thickBot="1" x14ac:dyDescent="0.3">
      <c r="A169" s="197"/>
      <c r="B169" s="197"/>
      <c r="C169" s="197"/>
      <c r="D169" s="197"/>
      <c r="E169" s="197"/>
      <c r="F169" s="197"/>
      <c r="G169" s="197"/>
      <c r="H169" s="197"/>
      <c r="I169" s="197"/>
      <c r="J169" s="197"/>
      <c r="K169" s="197"/>
      <c r="L169" s="197"/>
      <c r="M169" s="197"/>
      <c r="N169" s="197"/>
      <c r="O169" s="88" t="str">
        <f>IFERROR(LOOKUP(N169,'Data References'!$B$2:$C$7,'Data References'!$C$2:$C$7),"")</f>
        <v/>
      </c>
      <c r="P169" s="199"/>
      <c r="Q169" s="201"/>
      <c r="R169" s="202"/>
      <c r="S169" s="203"/>
    </row>
    <row r="170" spans="1:19" ht="17.25" thickBot="1" x14ac:dyDescent="0.3">
      <c r="A170" s="197"/>
      <c r="B170" s="197"/>
      <c r="C170" s="197"/>
      <c r="D170" s="197"/>
      <c r="E170" s="197"/>
      <c r="F170" s="197"/>
      <c r="G170" s="197"/>
      <c r="H170" s="197"/>
      <c r="I170" s="197"/>
      <c r="J170" s="197"/>
      <c r="K170" s="197"/>
      <c r="L170" s="197"/>
      <c r="M170" s="197"/>
      <c r="N170" s="197"/>
      <c r="O170" s="88" t="str">
        <f>IFERROR(LOOKUP(N170,'Data References'!$B$2:$C$7,'Data References'!$C$2:$C$7),"")</f>
        <v/>
      </c>
      <c r="P170" s="199"/>
      <c r="Q170" s="201"/>
      <c r="R170" s="202"/>
      <c r="S170" s="203"/>
    </row>
    <row r="171" spans="1:19" ht="17.25" thickBot="1" x14ac:dyDescent="0.3">
      <c r="A171" s="197"/>
      <c r="B171" s="197"/>
      <c r="C171" s="197"/>
      <c r="D171" s="197"/>
      <c r="E171" s="197"/>
      <c r="F171" s="197"/>
      <c r="G171" s="197"/>
      <c r="H171" s="197"/>
      <c r="I171" s="197"/>
      <c r="J171" s="197"/>
      <c r="K171" s="197"/>
      <c r="L171" s="197"/>
      <c r="M171" s="197"/>
      <c r="N171" s="197"/>
      <c r="O171" s="88" t="str">
        <f>IFERROR(LOOKUP(N171,'Data References'!$B$2:$C$7,'Data References'!$C$2:$C$7),"")</f>
        <v/>
      </c>
      <c r="P171" s="199"/>
      <c r="Q171" s="201"/>
      <c r="R171" s="202"/>
      <c r="S171" s="203"/>
    </row>
    <row r="172" spans="1:19" ht="17.25" thickBot="1" x14ac:dyDescent="0.3">
      <c r="A172" s="197"/>
      <c r="B172" s="197"/>
      <c r="C172" s="197"/>
      <c r="D172" s="197"/>
      <c r="E172" s="197"/>
      <c r="F172" s="197"/>
      <c r="G172" s="197"/>
      <c r="H172" s="197"/>
      <c r="I172" s="197"/>
      <c r="J172" s="197"/>
      <c r="K172" s="197"/>
      <c r="L172" s="197"/>
      <c r="M172" s="197"/>
      <c r="N172" s="197"/>
      <c r="O172" s="88" t="str">
        <f>IFERROR(LOOKUP(N172,'Data References'!$B$2:$C$7,'Data References'!$C$2:$C$7),"")</f>
        <v/>
      </c>
      <c r="P172" s="199"/>
      <c r="Q172" s="201"/>
      <c r="R172" s="202"/>
      <c r="S172" s="203"/>
    </row>
    <row r="173" spans="1:19" ht="17.25" thickBot="1" x14ac:dyDescent="0.3">
      <c r="A173" s="197"/>
      <c r="B173" s="197"/>
      <c r="C173" s="197"/>
      <c r="D173" s="197"/>
      <c r="E173" s="197"/>
      <c r="F173" s="197"/>
      <c r="G173" s="197"/>
      <c r="H173" s="197"/>
      <c r="I173" s="197"/>
      <c r="J173" s="197"/>
      <c r="K173" s="197"/>
      <c r="L173" s="197"/>
      <c r="M173" s="197"/>
      <c r="N173" s="197"/>
      <c r="O173" s="88" t="str">
        <f>IFERROR(LOOKUP(N173,'Data References'!$B$2:$C$7,'Data References'!$C$2:$C$7),"")</f>
        <v/>
      </c>
      <c r="P173" s="199"/>
      <c r="Q173" s="201"/>
      <c r="R173" s="202"/>
      <c r="S173" s="203"/>
    </row>
    <row r="174" spans="1:19" ht="17.25" thickBot="1" x14ac:dyDescent="0.3">
      <c r="A174" s="197"/>
      <c r="B174" s="197"/>
      <c r="C174" s="197"/>
      <c r="D174" s="197"/>
      <c r="E174" s="197"/>
      <c r="F174" s="197"/>
      <c r="G174" s="197"/>
      <c r="H174" s="197"/>
      <c r="I174" s="197"/>
      <c r="J174" s="197"/>
      <c r="K174" s="197"/>
      <c r="L174" s="197"/>
      <c r="M174" s="197"/>
      <c r="N174" s="197"/>
      <c r="O174" s="88" t="str">
        <f>IFERROR(LOOKUP(N174,'Data References'!$B$2:$C$7,'Data References'!$C$2:$C$7),"")</f>
        <v/>
      </c>
      <c r="P174" s="199"/>
      <c r="Q174" s="201"/>
      <c r="R174" s="202"/>
      <c r="S174" s="203"/>
    </row>
    <row r="175" spans="1:19" ht="17.25" thickBot="1" x14ac:dyDescent="0.3">
      <c r="A175" s="197"/>
      <c r="B175" s="197"/>
      <c r="C175" s="197"/>
      <c r="D175" s="197"/>
      <c r="E175" s="197"/>
      <c r="F175" s="197"/>
      <c r="G175" s="197"/>
      <c r="H175" s="197"/>
      <c r="I175" s="197"/>
      <c r="J175" s="197"/>
      <c r="K175" s="197"/>
      <c r="L175" s="197"/>
      <c r="M175" s="197"/>
      <c r="N175" s="197"/>
      <c r="O175" s="88" t="str">
        <f>IFERROR(LOOKUP(N175,'Data References'!$B$2:$C$7,'Data References'!$C$2:$C$7),"")</f>
        <v/>
      </c>
      <c r="P175" s="199"/>
      <c r="Q175" s="201"/>
      <c r="R175" s="202"/>
      <c r="S175" s="203"/>
    </row>
    <row r="176" spans="1:19" ht="17.25" thickBot="1" x14ac:dyDescent="0.3">
      <c r="A176" s="197"/>
      <c r="B176" s="197"/>
      <c r="C176" s="197"/>
      <c r="D176" s="197"/>
      <c r="E176" s="197"/>
      <c r="F176" s="197"/>
      <c r="G176" s="197"/>
      <c r="H176" s="197"/>
      <c r="I176" s="197"/>
      <c r="J176" s="197"/>
      <c r="K176" s="197"/>
      <c r="L176" s="197"/>
      <c r="M176" s="197"/>
      <c r="N176" s="197"/>
      <c r="O176" s="88" t="str">
        <f>IFERROR(LOOKUP(N176,'Data References'!$B$2:$C$7,'Data References'!$C$2:$C$7),"")</f>
        <v/>
      </c>
      <c r="P176" s="199"/>
      <c r="Q176" s="201"/>
      <c r="R176" s="202"/>
      <c r="S176" s="203"/>
    </row>
    <row r="177" spans="1:19" ht="17.25" thickBot="1" x14ac:dyDescent="0.3">
      <c r="A177" s="197"/>
      <c r="B177" s="197"/>
      <c r="C177" s="197"/>
      <c r="D177" s="197"/>
      <c r="E177" s="197"/>
      <c r="F177" s="197"/>
      <c r="G177" s="197"/>
      <c r="H177" s="197"/>
      <c r="I177" s="197"/>
      <c r="J177" s="197"/>
      <c r="K177" s="197"/>
      <c r="L177" s="197"/>
      <c r="M177" s="197"/>
      <c r="N177" s="197"/>
      <c r="O177" s="88" t="str">
        <f>IFERROR(LOOKUP(N177,'Data References'!$B$2:$C$7,'Data References'!$C$2:$C$7),"")</f>
        <v/>
      </c>
      <c r="P177" s="199"/>
      <c r="Q177" s="201"/>
      <c r="R177" s="202"/>
      <c r="S177" s="203"/>
    </row>
    <row r="178" spans="1:19" ht="17.25" thickBot="1" x14ac:dyDescent="0.3">
      <c r="A178" s="197"/>
      <c r="B178" s="197"/>
      <c r="C178" s="197"/>
      <c r="D178" s="197"/>
      <c r="E178" s="197"/>
      <c r="F178" s="197"/>
      <c r="G178" s="197"/>
      <c r="H178" s="197"/>
      <c r="I178" s="197"/>
      <c r="J178" s="197"/>
      <c r="K178" s="197"/>
      <c r="L178" s="197"/>
      <c r="M178" s="197"/>
      <c r="N178" s="197"/>
      <c r="O178" s="88" t="str">
        <f>IFERROR(LOOKUP(N178,'Data References'!$B$2:$C$7,'Data References'!$C$2:$C$7),"")</f>
        <v/>
      </c>
      <c r="P178" s="199"/>
      <c r="Q178" s="201"/>
      <c r="R178" s="202"/>
      <c r="S178" s="203"/>
    </row>
    <row r="179" spans="1:19" ht="17.25" thickBot="1" x14ac:dyDescent="0.3">
      <c r="A179" s="197"/>
      <c r="B179" s="197"/>
      <c r="C179" s="197"/>
      <c r="D179" s="197"/>
      <c r="E179" s="197"/>
      <c r="F179" s="197"/>
      <c r="G179" s="197"/>
      <c r="H179" s="197"/>
      <c r="I179" s="197"/>
      <c r="J179" s="197"/>
      <c r="K179" s="197"/>
      <c r="L179" s="197"/>
      <c r="M179" s="197"/>
      <c r="N179" s="197"/>
      <c r="O179" s="88" t="str">
        <f>IFERROR(LOOKUP(N179,'Data References'!$B$2:$C$7,'Data References'!$C$2:$C$7),"")</f>
        <v/>
      </c>
      <c r="P179" s="199"/>
      <c r="Q179" s="201"/>
      <c r="R179" s="202"/>
      <c r="S179" s="203"/>
    </row>
    <row r="180" spans="1:19" ht="17.25" thickBot="1" x14ac:dyDescent="0.3">
      <c r="A180" s="197"/>
      <c r="B180" s="197"/>
      <c r="C180" s="197"/>
      <c r="D180" s="197"/>
      <c r="E180" s="197"/>
      <c r="F180" s="197"/>
      <c r="G180" s="197"/>
      <c r="H180" s="197"/>
      <c r="I180" s="197"/>
      <c r="J180" s="197"/>
      <c r="K180" s="197"/>
      <c r="L180" s="197"/>
      <c r="M180" s="197"/>
      <c r="N180" s="197"/>
      <c r="O180" s="88" t="str">
        <f>IFERROR(LOOKUP(N180,'Data References'!$B$2:$C$7,'Data References'!$C$2:$C$7),"")</f>
        <v/>
      </c>
      <c r="P180" s="199"/>
      <c r="Q180" s="201"/>
      <c r="R180" s="202"/>
      <c r="S180" s="203"/>
    </row>
    <row r="181" spans="1:19" ht="17.25" thickBot="1" x14ac:dyDescent="0.3">
      <c r="A181" s="197"/>
      <c r="B181" s="197"/>
      <c r="C181" s="197"/>
      <c r="D181" s="197"/>
      <c r="E181" s="197"/>
      <c r="F181" s="197"/>
      <c r="G181" s="197"/>
      <c r="H181" s="197"/>
      <c r="I181" s="197"/>
      <c r="J181" s="197"/>
      <c r="K181" s="197"/>
      <c r="L181" s="197"/>
      <c r="M181" s="197"/>
      <c r="N181" s="197"/>
      <c r="O181" s="88" t="str">
        <f>IFERROR(LOOKUP(N181,'Data References'!$B$2:$C$7,'Data References'!$C$2:$C$7),"")</f>
        <v/>
      </c>
      <c r="P181" s="199"/>
      <c r="Q181" s="201"/>
      <c r="R181" s="202"/>
      <c r="S181" s="203"/>
    </row>
    <row r="182" spans="1:19" ht="17.25" thickBot="1" x14ac:dyDescent="0.3">
      <c r="A182" s="197"/>
      <c r="B182" s="197"/>
      <c r="C182" s="197"/>
      <c r="D182" s="197"/>
      <c r="E182" s="197"/>
      <c r="F182" s="197"/>
      <c r="G182" s="197"/>
      <c r="H182" s="197"/>
      <c r="I182" s="197"/>
      <c r="J182" s="197"/>
      <c r="K182" s="197"/>
      <c r="L182" s="197"/>
      <c r="M182" s="197"/>
      <c r="N182" s="197"/>
      <c r="O182" s="88" t="str">
        <f>IFERROR(LOOKUP(N182,'Data References'!$B$2:$C$7,'Data References'!$C$2:$C$7),"")</f>
        <v/>
      </c>
      <c r="P182" s="199"/>
      <c r="Q182" s="201"/>
      <c r="R182" s="202"/>
      <c r="S182" s="203"/>
    </row>
    <row r="183" spans="1:19" ht="17.25" thickBot="1" x14ac:dyDescent="0.3">
      <c r="A183" s="197"/>
      <c r="B183" s="197"/>
      <c r="C183" s="197"/>
      <c r="D183" s="197"/>
      <c r="E183" s="197"/>
      <c r="F183" s="197"/>
      <c r="G183" s="197"/>
      <c r="H183" s="197"/>
      <c r="I183" s="197"/>
      <c r="J183" s="197"/>
      <c r="K183" s="197"/>
      <c r="L183" s="197"/>
      <c r="M183" s="197"/>
      <c r="N183" s="197"/>
      <c r="O183" s="88" t="str">
        <f>IFERROR(LOOKUP(N183,'Data References'!$B$2:$C$7,'Data References'!$C$2:$C$7),"")</f>
        <v/>
      </c>
      <c r="P183" s="199"/>
      <c r="Q183" s="201"/>
      <c r="R183" s="202"/>
      <c r="S183" s="203"/>
    </row>
    <row r="184" spans="1:19" ht="17.25" thickBot="1" x14ac:dyDescent="0.3">
      <c r="A184" s="197"/>
      <c r="B184" s="197"/>
      <c r="C184" s="197"/>
      <c r="D184" s="197"/>
      <c r="E184" s="197"/>
      <c r="F184" s="197"/>
      <c r="G184" s="197"/>
      <c r="H184" s="197"/>
      <c r="I184" s="197"/>
      <c r="J184" s="197"/>
      <c r="K184" s="197"/>
      <c r="L184" s="197"/>
      <c r="M184" s="197"/>
      <c r="N184" s="197"/>
      <c r="O184" s="88" t="str">
        <f>IFERROR(LOOKUP(N184,'Data References'!$B$2:$C$7,'Data References'!$C$2:$C$7),"")</f>
        <v/>
      </c>
      <c r="P184" s="199"/>
      <c r="Q184" s="201"/>
      <c r="R184" s="202"/>
      <c r="S184" s="203"/>
    </row>
    <row r="185" spans="1:19" ht="17.25" thickBot="1" x14ac:dyDescent="0.3">
      <c r="A185" s="197"/>
      <c r="B185" s="197"/>
      <c r="C185" s="197"/>
      <c r="D185" s="197"/>
      <c r="E185" s="197"/>
      <c r="F185" s="197"/>
      <c r="G185" s="197"/>
      <c r="H185" s="197"/>
      <c r="I185" s="200"/>
      <c r="J185" s="197"/>
      <c r="K185" s="197"/>
      <c r="L185" s="197"/>
      <c r="M185" s="197"/>
      <c r="N185" s="197"/>
      <c r="O185" s="88" t="str">
        <f>IFERROR(LOOKUP(N185,'Data References'!$B$2:$C$7,'Data References'!$C$2:$C$7),"")</f>
        <v/>
      </c>
      <c r="P185" s="199"/>
      <c r="Q185" s="201"/>
      <c r="R185" s="202"/>
      <c r="S185" s="203"/>
    </row>
    <row r="186" spans="1:19" ht="17.25" thickBot="1" x14ac:dyDescent="0.3">
      <c r="A186" s="197"/>
      <c r="B186" s="197"/>
      <c r="C186" s="197"/>
      <c r="D186" s="197"/>
      <c r="E186" s="197"/>
      <c r="F186" s="197"/>
      <c r="G186" s="197"/>
      <c r="H186" s="197"/>
      <c r="I186" s="197"/>
      <c r="J186" s="197"/>
      <c r="K186" s="197"/>
      <c r="L186" s="197"/>
      <c r="M186" s="197"/>
      <c r="N186" s="197"/>
      <c r="O186" s="88" t="str">
        <f>IFERROR(LOOKUP(N186,'Data References'!$B$2:$C$7,'Data References'!$C$2:$C$7),"")</f>
        <v/>
      </c>
      <c r="P186" s="199"/>
      <c r="Q186" s="201"/>
      <c r="R186" s="202"/>
      <c r="S186" s="203"/>
    </row>
    <row r="187" spans="1:19" ht="17.25" thickBot="1" x14ac:dyDescent="0.3">
      <c r="A187" s="197"/>
      <c r="B187" s="197"/>
      <c r="C187" s="197"/>
      <c r="D187" s="197"/>
      <c r="E187" s="197"/>
      <c r="F187" s="197"/>
      <c r="G187" s="197"/>
      <c r="H187" s="197"/>
      <c r="I187" s="197"/>
      <c r="J187" s="197"/>
      <c r="K187" s="197"/>
      <c r="L187" s="197"/>
      <c r="M187" s="197"/>
      <c r="N187" s="197"/>
      <c r="O187" s="88" t="str">
        <f>IFERROR(LOOKUP(N187,'Data References'!$B$2:$C$7,'Data References'!$C$2:$C$7),"")</f>
        <v/>
      </c>
      <c r="P187" s="199"/>
      <c r="Q187" s="201"/>
      <c r="R187" s="202"/>
      <c r="S187" s="203"/>
    </row>
    <row r="188" spans="1:19" ht="17.25" thickBot="1" x14ac:dyDescent="0.3">
      <c r="A188" s="197"/>
      <c r="B188" s="197"/>
      <c r="C188" s="197"/>
      <c r="D188" s="197"/>
      <c r="E188" s="197"/>
      <c r="F188" s="197"/>
      <c r="G188" s="197"/>
      <c r="H188" s="197"/>
      <c r="I188" s="197"/>
      <c r="J188" s="197"/>
      <c r="K188" s="197"/>
      <c r="L188" s="197"/>
      <c r="M188" s="197"/>
      <c r="N188" s="197"/>
      <c r="O188" s="88" t="str">
        <f>IFERROR(LOOKUP(N188,'Data References'!$B$2:$C$7,'Data References'!$C$2:$C$7),"")</f>
        <v/>
      </c>
      <c r="P188" s="199"/>
      <c r="Q188" s="201"/>
      <c r="R188" s="202"/>
      <c r="S188" s="203"/>
    </row>
    <row r="189" spans="1:19" ht="17.25" thickBot="1" x14ac:dyDescent="0.3">
      <c r="A189" s="197"/>
      <c r="B189" s="197"/>
      <c r="C189" s="197"/>
      <c r="D189" s="197"/>
      <c r="E189" s="197"/>
      <c r="F189" s="197"/>
      <c r="G189" s="197"/>
      <c r="H189" s="197"/>
      <c r="I189" s="197"/>
      <c r="J189" s="197"/>
      <c r="K189" s="197"/>
      <c r="L189" s="197"/>
      <c r="M189" s="197"/>
      <c r="N189" s="197"/>
      <c r="O189" s="88" t="str">
        <f>IFERROR(LOOKUP(N189,'Data References'!$B$2:$C$7,'Data References'!$C$2:$C$7),"")</f>
        <v/>
      </c>
      <c r="P189" s="199"/>
      <c r="Q189" s="201"/>
      <c r="R189" s="202"/>
      <c r="S189" s="203"/>
    </row>
    <row r="190" spans="1:19" ht="17.25" thickBot="1" x14ac:dyDescent="0.3">
      <c r="A190" s="197"/>
      <c r="B190" s="197"/>
      <c r="C190" s="197"/>
      <c r="D190" s="197"/>
      <c r="E190" s="197"/>
      <c r="F190" s="197"/>
      <c r="G190" s="197"/>
      <c r="H190" s="197"/>
      <c r="I190" s="197"/>
      <c r="J190" s="197"/>
      <c r="K190" s="197"/>
      <c r="L190" s="197"/>
      <c r="M190" s="197"/>
      <c r="N190" s="197"/>
      <c r="O190" s="88" t="str">
        <f>IFERROR(LOOKUP(N190,'Data References'!$B$2:$C$7,'Data References'!$C$2:$C$7),"")</f>
        <v/>
      </c>
      <c r="P190" s="199"/>
      <c r="Q190" s="201"/>
      <c r="R190" s="202"/>
      <c r="S190" s="203"/>
    </row>
    <row r="191" spans="1:19" ht="17.25" thickBot="1" x14ac:dyDescent="0.3">
      <c r="A191" s="197"/>
      <c r="B191" s="197"/>
      <c r="C191" s="197"/>
      <c r="D191" s="197"/>
      <c r="E191" s="197"/>
      <c r="F191" s="197"/>
      <c r="G191" s="197"/>
      <c r="H191" s="197"/>
      <c r="I191" s="197"/>
      <c r="J191" s="197"/>
      <c r="K191" s="197"/>
      <c r="L191" s="197"/>
      <c r="M191" s="197"/>
      <c r="N191" s="197"/>
      <c r="O191" s="88" t="str">
        <f>IFERROR(LOOKUP(N191,'Data References'!$B$2:$C$7,'Data References'!$C$2:$C$7),"")</f>
        <v/>
      </c>
      <c r="P191" s="199"/>
      <c r="Q191" s="201"/>
      <c r="R191" s="202"/>
      <c r="S191" s="203"/>
    </row>
    <row r="192" spans="1:19" ht="17.25" thickBot="1" x14ac:dyDescent="0.3">
      <c r="A192" s="197"/>
      <c r="B192" s="197"/>
      <c r="C192" s="197"/>
      <c r="D192" s="197"/>
      <c r="E192" s="197"/>
      <c r="F192" s="197"/>
      <c r="G192" s="197"/>
      <c r="H192" s="197"/>
      <c r="I192" s="197"/>
      <c r="J192" s="197"/>
      <c r="K192" s="197"/>
      <c r="L192" s="197"/>
      <c r="M192" s="197"/>
      <c r="N192" s="197"/>
      <c r="O192" s="88" t="str">
        <f>IFERROR(LOOKUP(N192,'Data References'!$B$2:$C$7,'Data References'!$C$2:$C$7),"")</f>
        <v/>
      </c>
      <c r="P192" s="199"/>
      <c r="Q192" s="201"/>
      <c r="R192" s="202"/>
      <c r="S192" s="203"/>
    </row>
    <row r="193" spans="1:19" ht="17.25" thickBot="1" x14ac:dyDescent="0.3">
      <c r="A193" s="197"/>
      <c r="B193" s="197"/>
      <c r="C193" s="197"/>
      <c r="D193" s="197"/>
      <c r="E193" s="197"/>
      <c r="F193" s="197"/>
      <c r="G193" s="197"/>
      <c r="H193" s="197"/>
      <c r="I193" s="197"/>
      <c r="J193" s="197"/>
      <c r="K193" s="197"/>
      <c r="L193" s="197"/>
      <c r="M193" s="197"/>
      <c r="N193" s="197"/>
      <c r="O193" s="88" t="str">
        <f>IFERROR(LOOKUP(N193,'Data References'!$B$2:$C$7,'Data References'!$C$2:$C$7),"")</f>
        <v/>
      </c>
      <c r="P193" s="199"/>
      <c r="Q193" s="201"/>
      <c r="R193" s="202"/>
      <c r="S193" s="203"/>
    </row>
    <row r="194" spans="1:19" ht="17.25" thickBot="1" x14ac:dyDescent="0.3">
      <c r="A194" s="197"/>
      <c r="B194" s="197"/>
      <c r="C194" s="197"/>
      <c r="D194" s="197"/>
      <c r="E194" s="197"/>
      <c r="F194" s="197"/>
      <c r="G194" s="197"/>
      <c r="H194" s="197"/>
      <c r="I194" s="197"/>
      <c r="J194" s="197"/>
      <c r="K194" s="197"/>
      <c r="L194" s="197"/>
      <c r="M194" s="197"/>
      <c r="N194" s="197"/>
      <c r="O194" s="88" t="str">
        <f>IFERROR(LOOKUP(N194,'Data References'!$B$2:$C$7,'Data References'!$C$2:$C$7),"")</f>
        <v/>
      </c>
      <c r="P194" s="199"/>
      <c r="Q194" s="201"/>
      <c r="R194" s="202"/>
      <c r="S194" s="203"/>
    </row>
    <row r="195" spans="1:19" ht="17.25" thickBot="1" x14ac:dyDescent="0.3">
      <c r="A195" s="197"/>
      <c r="B195" s="197"/>
      <c r="C195" s="197"/>
      <c r="D195" s="197"/>
      <c r="E195" s="197"/>
      <c r="F195" s="197"/>
      <c r="G195" s="197"/>
      <c r="H195" s="197"/>
      <c r="I195" s="197"/>
      <c r="J195" s="197"/>
      <c r="K195" s="197"/>
      <c r="L195" s="197"/>
      <c r="M195" s="197"/>
      <c r="N195" s="197"/>
      <c r="O195" s="88" t="str">
        <f>IFERROR(LOOKUP(N195,'Data References'!$B$2:$C$7,'Data References'!$C$2:$C$7),"")</f>
        <v/>
      </c>
      <c r="P195" s="199"/>
      <c r="Q195" s="201"/>
      <c r="R195" s="202"/>
      <c r="S195" s="203"/>
    </row>
    <row r="196" spans="1:19" ht="17.25" thickBot="1" x14ac:dyDescent="0.3">
      <c r="A196" s="197"/>
      <c r="B196" s="197"/>
      <c r="C196" s="197"/>
      <c r="D196" s="197"/>
      <c r="E196" s="197"/>
      <c r="F196" s="197"/>
      <c r="G196" s="197"/>
      <c r="H196" s="197"/>
      <c r="I196" s="197"/>
      <c r="J196" s="197"/>
      <c r="K196" s="197"/>
      <c r="L196" s="197"/>
      <c r="M196" s="197"/>
      <c r="N196" s="197"/>
      <c r="O196" s="88" t="str">
        <f>IFERROR(LOOKUP(N196,'Data References'!$B$2:$C$7,'Data References'!$C$2:$C$7),"")</f>
        <v/>
      </c>
      <c r="P196" s="199"/>
      <c r="Q196" s="201"/>
      <c r="R196" s="202"/>
      <c r="S196" s="203"/>
    </row>
    <row r="197" spans="1:19" ht="17.25" thickBot="1" x14ac:dyDescent="0.3">
      <c r="A197" s="197"/>
      <c r="B197" s="197"/>
      <c r="C197" s="197"/>
      <c r="D197" s="197"/>
      <c r="E197" s="197"/>
      <c r="F197" s="197"/>
      <c r="G197" s="197"/>
      <c r="H197" s="197"/>
      <c r="I197" s="197"/>
      <c r="J197" s="197"/>
      <c r="K197" s="197"/>
      <c r="L197" s="197"/>
      <c r="M197" s="197"/>
      <c r="N197" s="197"/>
      <c r="O197" s="88" t="str">
        <f>IFERROR(LOOKUP(N197,'Data References'!$B$2:$C$7,'Data References'!$C$2:$C$7),"")</f>
        <v/>
      </c>
      <c r="P197" s="199"/>
      <c r="Q197" s="201"/>
      <c r="R197" s="202"/>
      <c r="S197" s="203"/>
    </row>
    <row r="198" spans="1:19" ht="17.25" thickBot="1" x14ac:dyDescent="0.3">
      <c r="A198" s="197"/>
      <c r="B198" s="197"/>
      <c r="C198" s="197"/>
      <c r="D198" s="197"/>
      <c r="E198" s="197"/>
      <c r="F198" s="197"/>
      <c r="G198" s="197"/>
      <c r="H198" s="197"/>
      <c r="I198" s="197"/>
      <c r="J198" s="197"/>
      <c r="K198" s="197"/>
      <c r="L198" s="197"/>
      <c r="M198" s="197"/>
      <c r="N198" s="197"/>
      <c r="O198" s="88" t="str">
        <f>IFERROR(LOOKUP(N198,'Data References'!$B$2:$C$7,'Data References'!$C$2:$C$7),"")</f>
        <v/>
      </c>
      <c r="P198" s="199"/>
      <c r="Q198" s="201"/>
      <c r="R198" s="202"/>
      <c r="S198" s="203"/>
    </row>
    <row r="199" spans="1:19" ht="17.25" thickBot="1" x14ac:dyDescent="0.3">
      <c r="A199" s="197"/>
      <c r="B199" s="197"/>
      <c r="C199" s="197"/>
      <c r="D199" s="197"/>
      <c r="E199" s="197"/>
      <c r="F199" s="197"/>
      <c r="G199" s="197"/>
      <c r="H199" s="197"/>
      <c r="I199" s="197"/>
      <c r="J199" s="197"/>
      <c r="K199" s="197"/>
      <c r="L199" s="197"/>
      <c r="M199" s="197"/>
      <c r="N199" s="197"/>
      <c r="O199" s="88" t="str">
        <f>IFERROR(LOOKUP(N199,'Data References'!$B$2:$C$7,'Data References'!$C$2:$C$7),"")</f>
        <v/>
      </c>
      <c r="P199" s="199"/>
      <c r="Q199" s="201"/>
      <c r="R199" s="202"/>
      <c r="S199" s="203"/>
    </row>
    <row r="200" spans="1:19" ht="17.25" thickBot="1" x14ac:dyDescent="0.3">
      <c r="A200" s="197"/>
      <c r="B200" s="197"/>
      <c r="C200" s="197"/>
      <c r="D200" s="197"/>
      <c r="E200" s="197"/>
      <c r="F200" s="197"/>
      <c r="G200" s="197"/>
      <c r="H200" s="197"/>
      <c r="I200" s="197"/>
      <c r="J200" s="197"/>
      <c r="K200" s="197"/>
      <c r="L200" s="197"/>
      <c r="M200" s="197"/>
      <c r="N200" s="197"/>
      <c r="O200" s="88" t="str">
        <f>IFERROR(LOOKUP(N200,'Data References'!$B$2:$C$7,'Data References'!$C$2:$C$7),"")</f>
        <v/>
      </c>
      <c r="P200" s="199"/>
      <c r="Q200" s="201"/>
      <c r="R200" s="202"/>
      <c r="S200" s="203"/>
    </row>
    <row r="201" spans="1:19" ht="17.25" thickBot="1" x14ac:dyDescent="0.3">
      <c r="A201" s="197"/>
      <c r="B201" s="197"/>
      <c r="C201" s="197"/>
      <c r="D201" s="197"/>
      <c r="E201" s="197"/>
      <c r="F201" s="197"/>
      <c r="G201" s="197"/>
      <c r="H201" s="197"/>
      <c r="I201" s="197"/>
      <c r="J201" s="197"/>
      <c r="K201" s="197"/>
      <c r="L201" s="197"/>
      <c r="M201" s="197"/>
      <c r="N201" s="197"/>
      <c r="O201" s="88" t="str">
        <f>IFERROR(LOOKUP(N201,'Data References'!$B$2:$C$7,'Data References'!$C$2:$C$7),"")</f>
        <v/>
      </c>
      <c r="P201" s="199"/>
      <c r="Q201" s="201"/>
      <c r="R201" s="202"/>
      <c r="S201" s="203"/>
    </row>
    <row r="202" spans="1:19" ht="17.25" thickBot="1" x14ac:dyDescent="0.3">
      <c r="A202" s="197"/>
      <c r="B202" s="197"/>
      <c r="C202" s="197"/>
      <c r="D202" s="197"/>
      <c r="E202" s="197"/>
      <c r="F202" s="197"/>
      <c r="G202" s="197"/>
      <c r="H202" s="197"/>
      <c r="I202" s="197"/>
      <c r="J202" s="197"/>
      <c r="K202" s="197"/>
      <c r="L202" s="197"/>
      <c r="M202" s="197"/>
      <c r="N202" s="197"/>
      <c r="O202" s="88" t="str">
        <f>IFERROR(LOOKUP(N202,'Data References'!$B$2:$C$7,'Data References'!$C$2:$C$7),"")</f>
        <v/>
      </c>
      <c r="P202" s="199"/>
      <c r="Q202" s="201"/>
      <c r="R202" s="202"/>
      <c r="S202" s="203"/>
    </row>
    <row r="203" spans="1:19" ht="17.25" thickBot="1" x14ac:dyDescent="0.3">
      <c r="A203" s="197"/>
      <c r="B203" s="197"/>
      <c r="C203" s="197"/>
      <c r="D203" s="197"/>
      <c r="E203" s="197"/>
      <c r="F203" s="197"/>
      <c r="G203" s="197"/>
      <c r="H203" s="197"/>
      <c r="I203" s="197"/>
      <c r="J203" s="197"/>
      <c r="K203" s="197"/>
      <c r="L203" s="197"/>
      <c r="M203" s="197"/>
      <c r="N203" s="197"/>
      <c r="O203" s="88" t="str">
        <f>IFERROR(LOOKUP(N203,'Data References'!$B$2:$C$7,'Data References'!$C$2:$C$7),"")</f>
        <v/>
      </c>
      <c r="P203" s="199"/>
      <c r="Q203" s="201"/>
      <c r="R203" s="202"/>
      <c r="S203" s="203"/>
    </row>
    <row r="204" spans="1:19" ht="17.25" thickBot="1" x14ac:dyDescent="0.3">
      <c r="A204" s="197"/>
      <c r="B204" s="197"/>
      <c r="C204" s="197"/>
      <c r="D204" s="197"/>
      <c r="E204" s="197"/>
      <c r="F204" s="197"/>
      <c r="G204" s="197"/>
      <c r="H204" s="197"/>
      <c r="I204" s="197"/>
      <c r="J204" s="197"/>
      <c r="K204" s="197"/>
      <c r="L204" s="197"/>
      <c r="M204" s="197"/>
      <c r="N204" s="197"/>
      <c r="O204" s="88" t="str">
        <f>IFERROR(LOOKUP(N204,'Data References'!$B$2:$C$7,'Data References'!$C$2:$C$7),"")</f>
        <v/>
      </c>
      <c r="P204" s="199"/>
      <c r="Q204" s="201"/>
      <c r="R204" s="202"/>
      <c r="S204" s="203"/>
    </row>
    <row r="205" spans="1:19" ht="17.25" thickBot="1" x14ac:dyDescent="0.3">
      <c r="A205" s="197"/>
      <c r="B205" s="197"/>
      <c r="C205" s="197"/>
      <c r="D205" s="197"/>
      <c r="E205" s="197"/>
      <c r="F205" s="197"/>
      <c r="G205" s="197"/>
      <c r="H205" s="197"/>
      <c r="I205" s="197"/>
      <c r="J205" s="197"/>
      <c r="K205" s="197"/>
      <c r="L205" s="197"/>
      <c r="M205" s="197"/>
      <c r="N205" s="197"/>
      <c r="O205" s="88" t="str">
        <f>IFERROR(LOOKUP(N205,'Data References'!$B$2:$C$7,'Data References'!$C$2:$C$7),"")</f>
        <v/>
      </c>
      <c r="P205" s="199"/>
      <c r="Q205" s="201"/>
      <c r="R205" s="202"/>
      <c r="S205" s="203"/>
    </row>
    <row r="206" spans="1:19" ht="17.25" thickBot="1" x14ac:dyDescent="0.3">
      <c r="A206" s="197"/>
      <c r="B206" s="197"/>
      <c r="C206" s="197"/>
      <c r="D206" s="197"/>
      <c r="E206" s="197"/>
      <c r="F206" s="197"/>
      <c r="G206" s="197"/>
      <c r="H206" s="197"/>
      <c r="I206" s="197"/>
      <c r="J206" s="197"/>
      <c r="K206" s="197"/>
      <c r="L206" s="197"/>
      <c r="M206" s="197"/>
      <c r="N206" s="197"/>
      <c r="O206" s="88" t="str">
        <f>IFERROR(LOOKUP(N206,'Data References'!$B$2:$C$7,'Data References'!$C$2:$C$7),"")</f>
        <v/>
      </c>
      <c r="P206" s="199"/>
      <c r="Q206" s="201"/>
      <c r="R206" s="202"/>
      <c r="S206" s="203"/>
    </row>
    <row r="207" spans="1:19" ht="17.25" thickBot="1" x14ac:dyDescent="0.3">
      <c r="A207" s="197"/>
      <c r="B207" s="197"/>
      <c r="C207" s="197"/>
      <c r="D207" s="197"/>
      <c r="E207" s="197"/>
      <c r="F207" s="197"/>
      <c r="G207" s="197"/>
      <c r="H207" s="197"/>
      <c r="I207" s="197"/>
      <c r="J207" s="197"/>
      <c r="K207" s="197"/>
      <c r="L207" s="197"/>
      <c r="M207" s="197"/>
      <c r="N207" s="197"/>
      <c r="O207" s="88" t="str">
        <f>IFERROR(LOOKUP(N207,'Data References'!$B$2:$C$7,'Data References'!$C$2:$C$7),"")</f>
        <v/>
      </c>
      <c r="P207" s="199"/>
      <c r="Q207" s="201"/>
      <c r="R207" s="202"/>
      <c r="S207" s="203"/>
    </row>
    <row r="208" spans="1:19" ht="17.25" thickBot="1" x14ac:dyDescent="0.3">
      <c r="A208" s="197"/>
      <c r="B208" s="197"/>
      <c r="C208" s="197"/>
      <c r="D208" s="197"/>
      <c r="E208" s="197"/>
      <c r="F208" s="197"/>
      <c r="G208" s="197"/>
      <c r="H208" s="197"/>
      <c r="I208" s="197"/>
      <c r="J208" s="197"/>
      <c r="K208" s="197"/>
      <c r="L208" s="197"/>
      <c r="M208" s="197"/>
      <c r="N208" s="197"/>
      <c r="O208" s="88" t="str">
        <f>IFERROR(LOOKUP(N208,'Data References'!$B$2:$C$7,'Data References'!$C$2:$C$7),"")</f>
        <v/>
      </c>
      <c r="P208" s="199"/>
      <c r="Q208" s="201"/>
      <c r="R208" s="202"/>
      <c r="S208" s="203"/>
    </row>
    <row r="209" spans="1:19" ht="17.25" thickBot="1" x14ac:dyDescent="0.3">
      <c r="A209" s="197"/>
      <c r="B209" s="197"/>
      <c r="C209" s="197"/>
      <c r="D209" s="197"/>
      <c r="E209" s="197"/>
      <c r="F209" s="197"/>
      <c r="G209" s="197"/>
      <c r="H209" s="197"/>
      <c r="I209" s="197"/>
      <c r="J209" s="197"/>
      <c r="K209" s="197"/>
      <c r="L209" s="197"/>
      <c r="M209" s="197"/>
      <c r="N209" s="197"/>
      <c r="O209" s="88" t="str">
        <f>IFERROR(LOOKUP(N209,'Data References'!$B$2:$C$7,'Data References'!$C$2:$C$7),"")</f>
        <v/>
      </c>
      <c r="P209" s="199"/>
      <c r="Q209" s="201"/>
      <c r="R209" s="202"/>
      <c r="S209" s="203"/>
    </row>
    <row r="210" spans="1:19" ht="17.25" thickBot="1" x14ac:dyDescent="0.3">
      <c r="A210" s="197"/>
      <c r="B210" s="197"/>
      <c r="C210" s="197"/>
      <c r="D210" s="197"/>
      <c r="E210" s="197"/>
      <c r="F210" s="197"/>
      <c r="G210" s="197"/>
      <c r="H210" s="197"/>
      <c r="I210" s="197"/>
      <c r="J210" s="197"/>
      <c r="K210" s="197"/>
      <c r="L210" s="197"/>
      <c r="M210" s="197"/>
      <c r="N210" s="197"/>
      <c r="O210" s="88" t="str">
        <f>IFERROR(LOOKUP(N210,'Data References'!$B$2:$C$7,'Data References'!$C$2:$C$7),"")</f>
        <v/>
      </c>
      <c r="P210" s="199"/>
      <c r="Q210" s="201"/>
      <c r="R210" s="202"/>
      <c r="S210" s="203"/>
    </row>
    <row r="211" spans="1:19" ht="17.25" thickBot="1" x14ac:dyDescent="0.3">
      <c r="A211" s="197"/>
      <c r="B211" s="197"/>
      <c r="C211" s="197"/>
      <c r="D211" s="197"/>
      <c r="E211" s="197"/>
      <c r="F211" s="197"/>
      <c r="G211" s="197"/>
      <c r="H211" s="197"/>
      <c r="I211" s="197"/>
      <c r="J211" s="197"/>
      <c r="K211" s="197"/>
      <c r="L211" s="197"/>
      <c r="M211" s="197"/>
      <c r="N211" s="197"/>
      <c r="O211" s="88" t="str">
        <f>IFERROR(LOOKUP(N211,'Data References'!$B$2:$C$7,'Data References'!$C$2:$C$7),"")</f>
        <v/>
      </c>
      <c r="P211" s="199"/>
      <c r="Q211" s="201"/>
      <c r="R211" s="202"/>
      <c r="S211" s="203"/>
    </row>
    <row r="212" spans="1:19" ht="17.25" thickBot="1" x14ac:dyDescent="0.3">
      <c r="A212" s="197"/>
      <c r="B212" s="197"/>
      <c r="C212" s="197"/>
      <c r="D212" s="197"/>
      <c r="E212" s="197"/>
      <c r="F212" s="197"/>
      <c r="G212" s="197"/>
      <c r="H212" s="197"/>
      <c r="I212" s="197"/>
      <c r="J212" s="197"/>
      <c r="K212" s="197"/>
      <c r="L212" s="197"/>
      <c r="M212" s="197"/>
      <c r="N212" s="197"/>
      <c r="O212" s="88" t="str">
        <f>IFERROR(LOOKUP(N212,'Data References'!$B$2:$C$7,'Data References'!$C$2:$C$7),"")</f>
        <v/>
      </c>
      <c r="P212" s="199"/>
      <c r="Q212" s="201"/>
      <c r="R212" s="202"/>
      <c r="S212" s="203"/>
    </row>
    <row r="213" spans="1:19" ht="17.25" thickBot="1" x14ac:dyDescent="0.3">
      <c r="A213" s="197"/>
      <c r="B213" s="197"/>
      <c r="C213" s="197"/>
      <c r="D213" s="197"/>
      <c r="E213" s="197"/>
      <c r="F213" s="197"/>
      <c r="G213" s="197"/>
      <c r="H213" s="197"/>
      <c r="I213" s="197"/>
      <c r="J213" s="197"/>
      <c r="K213" s="197"/>
      <c r="L213" s="197"/>
      <c r="M213" s="197"/>
      <c r="N213" s="197"/>
      <c r="O213" s="88" t="str">
        <f>IFERROR(LOOKUP(N213,'Data References'!$B$2:$C$7,'Data References'!$C$2:$C$7),"")</f>
        <v/>
      </c>
      <c r="P213" s="199"/>
      <c r="Q213" s="201"/>
      <c r="R213" s="202"/>
      <c r="S213" s="203"/>
    </row>
    <row r="214" spans="1:19" ht="17.25" thickBot="1" x14ac:dyDescent="0.3">
      <c r="A214" s="197"/>
      <c r="B214" s="197"/>
      <c r="C214" s="197"/>
      <c r="D214" s="197"/>
      <c r="E214" s="197"/>
      <c r="F214" s="197"/>
      <c r="G214" s="197"/>
      <c r="H214" s="197"/>
      <c r="I214" s="197"/>
      <c r="J214" s="197"/>
      <c r="K214" s="197"/>
      <c r="L214" s="197"/>
      <c r="M214" s="197"/>
      <c r="N214" s="197"/>
      <c r="O214" s="88" t="str">
        <f>IFERROR(LOOKUP(N214,'Data References'!$B$2:$C$7,'Data References'!$C$2:$C$7),"")</f>
        <v/>
      </c>
      <c r="P214" s="199"/>
      <c r="Q214" s="201"/>
      <c r="R214" s="202"/>
      <c r="S214" s="203"/>
    </row>
    <row r="215" spans="1:19" ht="17.25" thickBot="1" x14ac:dyDescent="0.3">
      <c r="A215" s="197"/>
      <c r="B215" s="197"/>
      <c r="C215" s="197"/>
      <c r="D215" s="197"/>
      <c r="E215" s="197"/>
      <c r="F215" s="197"/>
      <c r="G215" s="197"/>
      <c r="H215" s="197"/>
      <c r="I215" s="197"/>
      <c r="J215" s="197"/>
      <c r="K215" s="197"/>
      <c r="L215" s="197"/>
      <c r="M215" s="197"/>
      <c r="N215" s="197"/>
      <c r="O215" s="88" t="str">
        <f>IFERROR(LOOKUP(N215,'Data References'!$B$2:$C$7,'Data References'!$C$2:$C$7),"")</f>
        <v/>
      </c>
      <c r="P215" s="199"/>
      <c r="Q215" s="201"/>
      <c r="R215" s="202"/>
      <c r="S215" s="203"/>
    </row>
    <row r="216" spans="1:19" ht="17.25" thickBot="1" x14ac:dyDescent="0.3">
      <c r="A216" s="197"/>
      <c r="B216" s="197"/>
      <c r="C216" s="197"/>
      <c r="D216" s="197"/>
      <c r="E216" s="197"/>
      <c r="F216" s="197"/>
      <c r="G216" s="197"/>
      <c r="H216" s="197"/>
      <c r="I216" s="197"/>
      <c r="J216" s="197"/>
      <c r="K216" s="197"/>
      <c r="L216" s="197"/>
      <c r="M216" s="197"/>
      <c r="N216" s="197"/>
      <c r="O216" s="88" t="str">
        <f>IFERROR(LOOKUP(N216,'Data References'!$B$2:$C$7,'Data References'!$C$2:$C$7),"")</f>
        <v/>
      </c>
      <c r="P216" s="199"/>
      <c r="Q216" s="201"/>
      <c r="R216" s="202"/>
      <c r="S216" s="203"/>
    </row>
    <row r="217" spans="1:19" ht="17.25" thickBot="1" x14ac:dyDescent="0.3">
      <c r="A217" s="197"/>
      <c r="B217" s="197"/>
      <c r="C217" s="197"/>
      <c r="D217" s="197"/>
      <c r="E217" s="197"/>
      <c r="F217" s="197"/>
      <c r="G217" s="197"/>
      <c r="H217" s="197"/>
      <c r="I217" s="197"/>
      <c r="J217" s="197"/>
      <c r="K217" s="197"/>
      <c r="L217" s="197"/>
      <c r="M217" s="197"/>
      <c r="N217" s="197"/>
      <c r="O217" s="88" t="str">
        <f>IFERROR(LOOKUP(N217,'Data References'!$B$2:$C$7,'Data References'!$C$2:$C$7),"")</f>
        <v/>
      </c>
      <c r="P217" s="199"/>
      <c r="Q217" s="201"/>
      <c r="R217" s="202"/>
      <c r="S217" s="203"/>
    </row>
    <row r="218" spans="1:19" ht="17.25" thickBot="1" x14ac:dyDescent="0.3">
      <c r="A218" s="197"/>
      <c r="B218" s="197"/>
      <c r="C218" s="197"/>
      <c r="D218" s="197"/>
      <c r="E218" s="197"/>
      <c r="F218" s="197"/>
      <c r="G218" s="197"/>
      <c r="H218" s="197"/>
      <c r="I218" s="197"/>
      <c r="J218" s="197"/>
      <c r="K218" s="197"/>
      <c r="L218" s="197"/>
      <c r="M218" s="197"/>
      <c r="N218" s="197"/>
      <c r="O218" s="88" t="str">
        <f>IFERROR(LOOKUP(N218,'Data References'!$B$2:$C$7,'Data References'!$C$2:$C$7),"")</f>
        <v/>
      </c>
      <c r="P218" s="199"/>
      <c r="Q218" s="201"/>
      <c r="R218" s="202"/>
      <c r="S218" s="203"/>
    </row>
    <row r="219" spans="1:19" ht="17.25" thickBot="1" x14ac:dyDescent="0.3">
      <c r="A219" s="197"/>
      <c r="B219" s="197"/>
      <c r="C219" s="197"/>
      <c r="D219" s="197"/>
      <c r="E219" s="197"/>
      <c r="F219" s="197"/>
      <c r="G219" s="197"/>
      <c r="H219" s="197"/>
      <c r="I219" s="197"/>
      <c r="J219" s="197"/>
      <c r="K219" s="197"/>
      <c r="L219" s="197"/>
      <c r="M219" s="197"/>
      <c r="N219" s="197"/>
      <c r="O219" s="88" t="str">
        <f>IFERROR(LOOKUP(N219,'Data References'!$B$2:$C$7,'Data References'!$C$2:$C$7),"")</f>
        <v/>
      </c>
      <c r="P219" s="199"/>
      <c r="Q219" s="201"/>
      <c r="R219" s="202"/>
      <c r="S219" s="203"/>
    </row>
    <row r="220" spans="1:19" ht="17.25" thickBot="1" x14ac:dyDescent="0.3">
      <c r="A220" s="197"/>
      <c r="B220" s="197"/>
      <c r="C220" s="197"/>
      <c r="D220" s="197"/>
      <c r="E220" s="197"/>
      <c r="F220" s="197"/>
      <c r="G220" s="197"/>
      <c r="H220" s="197"/>
      <c r="I220" s="197"/>
      <c r="J220" s="197"/>
      <c r="K220" s="197"/>
      <c r="L220" s="197"/>
      <c r="M220" s="197"/>
      <c r="N220" s="197"/>
      <c r="O220" s="88" t="str">
        <f>IFERROR(LOOKUP(N220,'Data References'!$B$2:$C$7,'Data References'!$C$2:$C$7),"")</f>
        <v/>
      </c>
      <c r="P220" s="199"/>
      <c r="Q220" s="201"/>
      <c r="R220" s="202"/>
      <c r="S220" s="203"/>
    </row>
    <row r="221" spans="1:19" ht="17.25" thickBot="1" x14ac:dyDescent="0.3">
      <c r="A221" s="197"/>
      <c r="B221" s="197"/>
      <c r="C221" s="197"/>
      <c r="D221" s="197"/>
      <c r="E221" s="197"/>
      <c r="F221" s="197"/>
      <c r="G221" s="197"/>
      <c r="H221" s="197"/>
      <c r="I221" s="197"/>
      <c r="J221" s="197"/>
      <c r="K221" s="197"/>
      <c r="L221" s="197"/>
      <c r="M221" s="197"/>
      <c r="N221" s="197"/>
      <c r="O221" s="88" t="str">
        <f>IFERROR(LOOKUP(N221,'Data References'!$B$2:$C$7,'Data References'!$C$2:$C$7),"")</f>
        <v/>
      </c>
      <c r="P221" s="199"/>
      <c r="Q221" s="201"/>
      <c r="R221" s="202"/>
      <c r="S221" s="203"/>
    </row>
    <row r="222" spans="1:19" ht="17.25" thickBot="1" x14ac:dyDescent="0.3">
      <c r="A222" s="197"/>
      <c r="B222" s="197"/>
      <c r="C222" s="197"/>
      <c r="D222" s="197"/>
      <c r="E222" s="197"/>
      <c r="F222" s="197"/>
      <c r="G222" s="197"/>
      <c r="H222" s="197"/>
      <c r="I222" s="197"/>
      <c r="J222" s="197"/>
      <c r="K222" s="197"/>
      <c r="L222" s="197"/>
      <c r="M222" s="197"/>
      <c r="N222" s="197"/>
      <c r="O222" s="88" t="str">
        <f>IFERROR(LOOKUP(N222,'Data References'!$B$2:$C$7,'Data References'!$C$2:$C$7),"")</f>
        <v/>
      </c>
      <c r="P222" s="199"/>
      <c r="Q222" s="201"/>
      <c r="R222" s="202"/>
      <c r="S222" s="203"/>
    </row>
    <row r="223" spans="1:19" ht="17.25" thickBot="1" x14ac:dyDescent="0.3">
      <c r="A223" s="197"/>
      <c r="B223" s="197"/>
      <c r="C223" s="197"/>
      <c r="D223" s="197"/>
      <c r="E223" s="197"/>
      <c r="F223" s="197"/>
      <c r="G223" s="197"/>
      <c r="H223" s="197"/>
      <c r="I223" s="197"/>
      <c r="J223" s="197"/>
      <c r="K223" s="197"/>
      <c r="L223" s="197"/>
      <c r="M223" s="197"/>
      <c r="N223" s="197"/>
      <c r="O223" s="88" t="str">
        <f>IFERROR(LOOKUP(N223,'Data References'!$B$2:$C$7,'Data References'!$C$2:$C$7),"")</f>
        <v/>
      </c>
      <c r="P223" s="199"/>
      <c r="Q223" s="201"/>
      <c r="R223" s="202"/>
      <c r="S223" s="203"/>
    </row>
    <row r="224" spans="1:19" ht="17.25" thickBot="1" x14ac:dyDescent="0.3">
      <c r="A224" s="197"/>
      <c r="B224" s="197"/>
      <c r="C224" s="197"/>
      <c r="D224" s="197"/>
      <c r="E224" s="197"/>
      <c r="F224" s="197"/>
      <c r="G224" s="197"/>
      <c r="H224" s="197"/>
      <c r="I224" s="197"/>
      <c r="J224" s="197"/>
      <c r="K224" s="197"/>
      <c r="L224" s="197"/>
      <c r="M224" s="197"/>
      <c r="N224" s="197"/>
      <c r="O224" s="88" t="str">
        <f>IFERROR(LOOKUP(N224,'Data References'!$B$2:$C$7,'Data References'!$C$2:$C$7),"")</f>
        <v/>
      </c>
      <c r="P224" s="199"/>
      <c r="Q224" s="201"/>
      <c r="R224" s="202"/>
      <c r="S224" s="203"/>
    </row>
    <row r="225" spans="1:19" ht="17.25" thickBot="1" x14ac:dyDescent="0.3">
      <c r="A225" s="197"/>
      <c r="B225" s="197"/>
      <c r="C225" s="197"/>
      <c r="D225" s="197"/>
      <c r="E225" s="197"/>
      <c r="F225" s="197"/>
      <c r="G225" s="197"/>
      <c r="H225" s="197"/>
      <c r="I225" s="197"/>
      <c r="J225" s="197"/>
      <c r="K225" s="197"/>
      <c r="L225" s="197"/>
      <c r="M225" s="197"/>
      <c r="N225" s="197"/>
      <c r="O225" s="88" t="str">
        <f>IFERROR(LOOKUP(N225,'Data References'!$B$2:$C$7,'Data References'!$C$2:$C$7),"")</f>
        <v/>
      </c>
      <c r="P225" s="199"/>
      <c r="Q225" s="201"/>
      <c r="R225" s="202"/>
      <c r="S225" s="203"/>
    </row>
    <row r="226" spans="1:19" ht="17.25" thickBot="1" x14ac:dyDescent="0.3">
      <c r="A226" s="197"/>
      <c r="B226" s="197"/>
      <c r="C226" s="197"/>
      <c r="D226" s="197"/>
      <c r="E226" s="197"/>
      <c r="F226" s="197"/>
      <c r="G226" s="197"/>
      <c r="H226" s="197"/>
      <c r="I226" s="197"/>
      <c r="J226" s="197"/>
      <c r="K226" s="197"/>
      <c r="L226" s="197"/>
      <c r="M226" s="197"/>
      <c r="N226" s="197"/>
      <c r="O226" s="88" t="str">
        <f>IFERROR(LOOKUP(N226,'Data References'!$B$2:$C$7,'Data References'!$C$2:$C$7),"")</f>
        <v/>
      </c>
      <c r="P226" s="199"/>
      <c r="Q226" s="201"/>
      <c r="R226" s="202"/>
      <c r="S226" s="203"/>
    </row>
    <row r="227" spans="1:19" ht="17.25" thickBot="1" x14ac:dyDescent="0.3">
      <c r="A227" s="197"/>
      <c r="B227" s="197"/>
      <c r="C227" s="197"/>
      <c r="D227" s="197"/>
      <c r="E227" s="197"/>
      <c r="F227" s="197"/>
      <c r="G227" s="197"/>
      <c r="H227" s="197"/>
      <c r="I227" s="197"/>
      <c r="J227" s="197"/>
      <c r="K227" s="197"/>
      <c r="L227" s="197"/>
      <c r="M227" s="197"/>
      <c r="N227" s="197"/>
      <c r="O227" s="88" t="str">
        <f>IFERROR(LOOKUP(N227,'Data References'!$B$2:$C$7,'Data References'!$C$2:$C$7),"")</f>
        <v/>
      </c>
      <c r="P227" s="199"/>
      <c r="Q227" s="201"/>
      <c r="R227" s="202"/>
      <c r="S227" s="203"/>
    </row>
    <row r="228" spans="1:19" ht="17.25" thickBot="1" x14ac:dyDescent="0.3">
      <c r="A228" s="197"/>
      <c r="B228" s="197"/>
      <c r="C228" s="197"/>
      <c r="D228" s="197"/>
      <c r="E228" s="197"/>
      <c r="F228" s="197"/>
      <c r="G228" s="197"/>
      <c r="H228" s="197"/>
      <c r="I228" s="197"/>
      <c r="J228" s="197"/>
      <c r="K228" s="197"/>
      <c r="L228" s="197"/>
      <c r="M228" s="197"/>
      <c r="N228" s="197"/>
      <c r="O228" s="88" t="str">
        <f>IFERROR(LOOKUP(N228,'Data References'!$B$2:$C$7,'Data References'!$C$2:$C$7),"")</f>
        <v/>
      </c>
      <c r="P228" s="199"/>
      <c r="Q228" s="201"/>
      <c r="R228" s="202"/>
      <c r="S228" s="203"/>
    </row>
    <row r="229" spans="1:19" ht="17.25" thickBot="1" x14ac:dyDescent="0.3">
      <c r="A229" s="197"/>
      <c r="B229" s="197"/>
      <c r="C229" s="197"/>
      <c r="D229" s="197"/>
      <c r="E229" s="197"/>
      <c r="F229" s="197"/>
      <c r="G229" s="197"/>
      <c r="H229" s="197"/>
      <c r="I229" s="197"/>
      <c r="J229" s="197"/>
      <c r="K229" s="197"/>
      <c r="L229" s="197"/>
      <c r="M229" s="197"/>
      <c r="N229" s="197"/>
      <c r="O229" s="88" t="str">
        <f>IFERROR(LOOKUP(N229,'Data References'!$B$2:$C$7,'Data References'!$C$2:$C$7),"")</f>
        <v/>
      </c>
      <c r="P229" s="199"/>
      <c r="Q229" s="201"/>
      <c r="R229" s="202"/>
      <c r="S229" s="203"/>
    </row>
    <row r="230" spans="1:19" ht="17.25" thickBot="1" x14ac:dyDescent="0.3">
      <c r="A230" s="197"/>
      <c r="B230" s="197"/>
      <c r="C230" s="197"/>
      <c r="D230" s="197"/>
      <c r="E230" s="197"/>
      <c r="F230" s="197"/>
      <c r="G230" s="197"/>
      <c r="H230" s="197"/>
      <c r="I230" s="197"/>
      <c r="J230" s="197"/>
      <c r="K230" s="197"/>
      <c r="L230" s="197"/>
      <c r="M230" s="197"/>
      <c r="N230" s="197"/>
      <c r="O230" s="88" t="str">
        <f>IFERROR(LOOKUP(N230,'Data References'!$B$2:$C$7,'Data References'!$C$2:$C$7),"")</f>
        <v/>
      </c>
      <c r="P230" s="199"/>
      <c r="Q230" s="201"/>
      <c r="R230" s="202"/>
      <c r="S230" s="203"/>
    </row>
    <row r="231" spans="1:19" ht="17.25" thickBot="1" x14ac:dyDescent="0.3">
      <c r="A231" s="197"/>
      <c r="B231" s="197"/>
      <c r="C231" s="197"/>
      <c r="D231" s="197"/>
      <c r="E231" s="197"/>
      <c r="F231" s="197"/>
      <c r="G231" s="197"/>
      <c r="H231" s="197"/>
      <c r="I231" s="197"/>
      <c r="J231" s="197"/>
      <c r="K231" s="197"/>
      <c r="L231" s="197"/>
      <c r="M231" s="197"/>
      <c r="N231" s="197"/>
      <c r="O231" s="88" t="str">
        <f>IFERROR(LOOKUP(N231,'Data References'!$B$2:$C$7,'Data References'!$C$2:$C$7),"")</f>
        <v/>
      </c>
      <c r="P231" s="199"/>
      <c r="Q231" s="201"/>
      <c r="R231" s="202"/>
      <c r="S231" s="203"/>
    </row>
    <row r="232" spans="1:19" ht="17.25" thickBot="1" x14ac:dyDescent="0.3">
      <c r="A232" s="197"/>
      <c r="B232" s="197"/>
      <c r="C232" s="197"/>
      <c r="D232" s="197"/>
      <c r="E232" s="197"/>
      <c r="F232" s="197"/>
      <c r="G232" s="197"/>
      <c r="H232" s="197"/>
      <c r="I232" s="197"/>
      <c r="J232" s="197"/>
      <c r="K232" s="197"/>
      <c r="L232" s="197"/>
      <c r="M232" s="197"/>
      <c r="N232" s="197"/>
      <c r="O232" s="88" t="str">
        <f>IFERROR(LOOKUP(N232,'Data References'!$B$2:$C$7,'Data References'!$C$2:$C$7),"")</f>
        <v/>
      </c>
      <c r="P232" s="199"/>
      <c r="Q232" s="201"/>
      <c r="R232" s="202"/>
      <c r="S232" s="203"/>
    </row>
    <row r="233" spans="1:19" ht="17.25" thickBot="1" x14ac:dyDescent="0.3">
      <c r="A233" s="197"/>
      <c r="B233" s="197"/>
      <c r="C233" s="197"/>
      <c r="D233" s="197"/>
      <c r="E233" s="197"/>
      <c r="F233" s="197"/>
      <c r="G233" s="197"/>
      <c r="H233" s="197"/>
      <c r="I233" s="197"/>
      <c r="J233" s="197"/>
      <c r="K233" s="197"/>
      <c r="L233" s="197"/>
      <c r="M233" s="197"/>
      <c r="N233" s="197"/>
      <c r="O233" s="88" t="str">
        <f>IFERROR(LOOKUP(N233,'Data References'!$B$2:$C$7,'Data References'!$C$2:$C$7),"")</f>
        <v/>
      </c>
      <c r="P233" s="199"/>
      <c r="Q233" s="201"/>
      <c r="R233" s="202"/>
      <c r="S233" s="203"/>
    </row>
    <row r="234" spans="1:19" ht="17.25" thickBot="1" x14ac:dyDescent="0.3">
      <c r="A234" s="197"/>
      <c r="B234" s="197"/>
      <c r="C234" s="197"/>
      <c r="D234" s="197"/>
      <c r="E234" s="197"/>
      <c r="F234" s="197"/>
      <c r="G234" s="197"/>
      <c r="H234" s="197"/>
      <c r="I234" s="197"/>
      <c r="J234" s="197"/>
      <c r="K234" s="197"/>
      <c r="L234" s="197"/>
      <c r="M234" s="197"/>
      <c r="N234" s="197"/>
      <c r="O234" s="88" t="str">
        <f>IFERROR(LOOKUP(N234,'Data References'!$B$2:$C$7,'Data References'!$C$2:$C$7),"")</f>
        <v/>
      </c>
      <c r="P234" s="199"/>
      <c r="Q234" s="201"/>
      <c r="R234" s="202"/>
      <c r="S234" s="203"/>
    </row>
    <row r="235" spans="1:19" ht="17.25" thickBot="1" x14ac:dyDescent="0.3">
      <c r="A235" s="197"/>
      <c r="B235" s="197"/>
      <c r="C235" s="197"/>
      <c r="D235" s="197"/>
      <c r="E235" s="197"/>
      <c r="F235" s="197"/>
      <c r="G235" s="197"/>
      <c r="H235" s="197"/>
      <c r="I235" s="197"/>
      <c r="J235" s="197"/>
      <c r="K235" s="197"/>
      <c r="L235" s="197"/>
      <c r="M235" s="197"/>
      <c r="N235" s="197"/>
      <c r="O235" s="88" t="str">
        <f>IFERROR(LOOKUP(N235,'Data References'!$B$2:$C$7,'Data References'!$C$2:$C$7),"")</f>
        <v/>
      </c>
      <c r="P235" s="199"/>
      <c r="Q235" s="201"/>
      <c r="R235" s="202"/>
      <c r="S235" s="203"/>
    </row>
    <row r="236" spans="1:19" ht="17.25" thickBot="1" x14ac:dyDescent="0.3">
      <c r="A236" s="197"/>
      <c r="B236" s="197"/>
      <c r="C236" s="197"/>
      <c r="D236" s="197"/>
      <c r="E236" s="197"/>
      <c r="F236" s="197"/>
      <c r="G236" s="197"/>
      <c r="H236" s="197"/>
      <c r="I236" s="197"/>
      <c r="J236" s="197"/>
      <c r="K236" s="197"/>
      <c r="L236" s="197"/>
      <c r="M236" s="197"/>
      <c r="N236" s="197"/>
      <c r="O236" s="88" t="str">
        <f>IFERROR(LOOKUP(N236,'Data References'!$B$2:$C$7,'Data References'!$C$2:$C$7),"")</f>
        <v/>
      </c>
      <c r="P236" s="199"/>
      <c r="Q236" s="201"/>
      <c r="R236" s="202"/>
      <c r="S236" s="203"/>
    </row>
    <row r="237" spans="1:19" ht="17.25" thickBot="1" x14ac:dyDescent="0.3">
      <c r="A237" s="197"/>
      <c r="B237" s="197"/>
      <c r="C237" s="197"/>
      <c r="D237" s="197"/>
      <c r="E237" s="197"/>
      <c r="F237" s="197"/>
      <c r="G237" s="197"/>
      <c r="H237" s="197"/>
      <c r="I237" s="197"/>
      <c r="J237" s="197"/>
      <c r="K237" s="197"/>
      <c r="L237" s="197"/>
      <c r="M237" s="197"/>
      <c r="N237" s="197"/>
      <c r="O237" s="88" t="str">
        <f>IFERROR(LOOKUP(N237,'Data References'!$B$2:$C$7,'Data References'!$C$2:$C$7),"")</f>
        <v/>
      </c>
      <c r="P237" s="199"/>
      <c r="Q237" s="201"/>
      <c r="R237" s="202"/>
      <c r="S237" s="203"/>
    </row>
    <row r="238" spans="1:19" ht="17.25" thickBot="1" x14ac:dyDescent="0.3">
      <c r="A238" s="197"/>
      <c r="B238" s="197"/>
      <c r="C238" s="197"/>
      <c r="D238" s="197"/>
      <c r="E238" s="197"/>
      <c r="F238" s="197"/>
      <c r="G238" s="197"/>
      <c r="H238" s="197"/>
      <c r="I238" s="197"/>
      <c r="J238" s="197"/>
      <c r="K238" s="197"/>
      <c r="L238" s="197"/>
      <c r="M238" s="197"/>
      <c r="N238" s="197"/>
      <c r="O238" s="88" t="str">
        <f>IFERROR(LOOKUP(N238,'Data References'!$B$2:$C$7,'Data References'!$C$2:$C$7),"")</f>
        <v/>
      </c>
      <c r="P238" s="199"/>
      <c r="Q238" s="201"/>
      <c r="R238" s="202"/>
      <c r="S238" s="203"/>
    </row>
    <row r="239" spans="1:19" ht="17.25" thickBot="1" x14ac:dyDescent="0.3">
      <c r="A239" s="197"/>
      <c r="B239" s="197"/>
      <c r="C239" s="197"/>
      <c r="D239" s="197"/>
      <c r="E239" s="197"/>
      <c r="F239" s="197"/>
      <c r="G239" s="197"/>
      <c r="H239" s="197"/>
      <c r="I239" s="197"/>
      <c r="J239" s="197"/>
      <c r="K239" s="197"/>
      <c r="L239" s="197"/>
      <c r="M239" s="197"/>
      <c r="N239" s="197"/>
      <c r="O239" s="88" t="str">
        <f>IFERROR(LOOKUP(N239,'Data References'!$B$2:$C$7,'Data References'!$C$2:$C$7),"")</f>
        <v/>
      </c>
      <c r="P239" s="199"/>
      <c r="Q239" s="201"/>
      <c r="R239" s="202"/>
      <c r="S239" s="203"/>
    </row>
    <row r="240" spans="1:19" ht="17.25" thickBot="1" x14ac:dyDescent="0.3">
      <c r="A240" s="197"/>
      <c r="B240" s="197"/>
      <c r="C240" s="197"/>
      <c r="D240" s="197"/>
      <c r="E240" s="197"/>
      <c r="F240" s="197"/>
      <c r="G240" s="197"/>
      <c r="H240" s="197"/>
      <c r="I240" s="197"/>
      <c r="J240" s="197"/>
      <c r="K240" s="197"/>
      <c r="L240" s="197"/>
      <c r="M240" s="197"/>
      <c r="N240" s="197"/>
      <c r="O240" s="88" t="str">
        <f>IFERROR(LOOKUP(N240,'Data References'!$B$2:$C$7,'Data References'!$C$2:$C$7),"")</f>
        <v/>
      </c>
      <c r="P240" s="199"/>
      <c r="Q240" s="201"/>
      <c r="R240" s="202"/>
      <c r="S240" s="203"/>
    </row>
    <row r="241" spans="1:19" ht="17.25" thickBot="1" x14ac:dyDescent="0.3">
      <c r="A241" s="197"/>
      <c r="B241" s="197"/>
      <c r="C241" s="197"/>
      <c r="D241" s="197"/>
      <c r="E241" s="197"/>
      <c r="F241" s="197"/>
      <c r="G241" s="197"/>
      <c r="H241" s="197"/>
      <c r="I241" s="197"/>
      <c r="J241" s="197"/>
      <c r="K241" s="197"/>
      <c r="L241" s="197"/>
      <c r="M241" s="197"/>
      <c r="N241" s="197"/>
      <c r="O241" s="88" t="str">
        <f>IFERROR(LOOKUP(N241,'Data References'!$B$2:$C$7,'Data References'!$C$2:$C$7),"")</f>
        <v/>
      </c>
      <c r="P241" s="199"/>
      <c r="Q241" s="201"/>
      <c r="R241" s="202"/>
      <c r="S241" s="203"/>
    </row>
    <row r="242" spans="1:19" ht="17.25" thickBot="1" x14ac:dyDescent="0.3">
      <c r="A242" s="197"/>
      <c r="B242" s="197"/>
      <c r="C242" s="197"/>
      <c r="D242" s="197"/>
      <c r="E242" s="197"/>
      <c r="F242" s="197"/>
      <c r="G242" s="197"/>
      <c r="H242" s="197"/>
      <c r="I242" s="197"/>
      <c r="J242" s="197"/>
      <c r="K242" s="197"/>
      <c r="L242" s="197"/>
      <c r="M242" s="197"/>
      <c r="N242" s="197"/>
      <c r="O242" s="88" t="str">
        <f>IFERROR(LOOKUP(N242,'Data References'!$B$2:$C$7,'Data References'!$C$2:$C$7),"")</f>
        <v/>
      </c>
      <c r="P242" s="199"/>
      <c r="Q242" s="201"/>
      <c r="R242" s="202"/>
      <c r="S242" s="203"/>
    </row>
    <row r="243" spans="1:19" ht="17.25" thickBot="1" x14ac:dyDescent="0.3">
      <c r="A243" s="197"/>
      <c r="B243" s="197"/>
      <c r="C243" s="197"/>
      <c r="D243" s="197"/>
      <c r="E243" s="197"/>
      <c r="F243" s="197"/>
      <c r="G243" s="197"/>
      <c r="H243" s="197"/>
      <c r="I243" s="197"/>
      <c r="J243" s="197"/>
      <c r="K243" s="197"/>
      <c r="L243" s="197"/>
      <c r="M243" s="197"/>
      <c r="N243" s="197"/>
      <c r="O243" s="88" t="str">
        <f>IFERROR(LOOKUP(N243,'Data References'!$B$2:$C$7,'Data References'!$C$2:$C$7),"")</f>
        <v/>
      </c>
      <c r="P243" s="199"/>
      <c r="Q243" s="201"/>
      <c r="R243" s="202"/>
      <c r="S243" s="203"/>
    </row>
    <row r="244" spans="1:19" ht="17.25" thickBot="1" x14ac:dyDescent="0.3">
      <c r="A244" s="197"/>
      <c r="B244" s="197"/>
      <c r="C244" s="197"/>
      <c r="D244" s="197"/>
      <c r="E244" s="197"/>
      <c r="F244" s="197"/>
      <c r="G244" s="197"/>
      <c r="H244" s="197"/>
      <c r="I244" s="197"/>
      <c r="J244" s="197"/>
      <c r="K244" s="197"/>
      <c r="L244" s="197"/>
      <c r="M244" s="197"/>
      <c r="N244" s="197"/>
      <c r="O244" s="88" t="str">
        <f>IFERROR(LOOKUP(N244,'Data References'!$B$2:$C$7,'Data References'!$C$2:$C$7),"")</f>
        <v/>
      </c>
      <c r="P244" s="199"/>
      <c r="Q244" s="201"/>
      <c r="R244" s="202"/>
      <c r="S244" s="203"/>
    </row>
    <row r="245" spans="1:19" ht="17.25" thickBot="1" x14ac:dyDescent="0.3">
      <c r="A245" s="197"/>
      <c r="B245" s="197"/>
      <c r="C245" s="197"/>
      <c r="D245" s="197"/>
      <c r="E245" s="197"/>
      <c r="F245" s="197"/>
      <c r="G245" s="197"/>
      <c r="H245" s="197"/>
      <c r="I245" s="197"/>
      <c r="J245" s="197"/>
      <c r="K245" s="197"/>
      <c r="L245" s="197"/>
      <c r="M245" s="197"/>
      <c r="N245" s="197"/>
      <c r="O245" s="88" t="str">
        <f>IFERROR(LOOKUP(N245,'Data References'!$B$2:$C$7,'Data References'!$C$2:$C$7),"")</f>
        <v/>
      </c>
      <c r="P245" s="199"/>
      <c r="Q245" s="201"/>
      <c r="R245" s="202"/>
      <c r="S245" s="203"/>
    </row>
    <row r="246" spans="1:19" ht="17.25" thickBot="1" x14ac:dyDescent="0.3">
      <c r="A246" s="197"/>
      <c r="B246" s="197"/>
      <c r="C246" s="197"/>
      <c r="D246" s="197"/>
      <c r="E246" s="197"/>
      <c r="F246" s="197"/>
      <c r="G246" s="197"/>
      <c r="H246" s="197"/>
      <c r="I246" s="197"/>
      <c r="J246" s="197"/>
      <c r="K246" s="197"/>
      <c r="L246" s="197"/>
      <c r="M246" s="197"/>
      <c r="N246" s="197"/>
      <c r="O246" s="88" t="str">
        <f>IFERROR(LOOKUP(N246,'Data References'!$B$2:$C$7,'Data References'!$C$2:$C$7),"")</f>
        <v/>
      </c>
      <c r="P246" s="199"/>
      <c r="Q246" s="201"/>
      <c r="R246" s="202"/>
      <c r="S246" s="203"/>
    </row>
    <row r="247" spans="1:19" ht="17.25" thickBot="1" x14ac:dyDescent="0.3">
      <c r="A247" s="197"/>
      <c r="B247" s="197"/>
      <c r="C247" s="197"/>
      <c r="D247" s="197"/>
      <c r="E247" s="197"/>
      <c r="F247" s="197"/>
      <c r="G247" s="197"/>
      <c r="H247" s="197"/>
      <c r="I247" s="197"/>
      <c r="J247" s="197"/>
      <c r="K247" s="197"/>
      <c r="L247" s="197"/>
      <c r="M247" s="197"/>
      <c r="N247" s="197"/>
      <c r="O247" s="88" t="str">
        <f>IFERROR(LOOKUP(N247,'Data References'!$B$2:$C$7,'Data References'!$C$2:$C$7),"")</f>
        <v/>
      </c>
      <c r="P247" s="199"/>
      <c r="Q247" s="201"/>
      <c r="R247" s="202"/>
      <c r="S247" s="203"/>
    </row>
    <row r="248" spans="1:19" ht="17.25" thickBot="1" x14ac:dyDescent="0.3">
      <c r="A248" s="197"/>
      <c r="B248" s="197"/>
      <c r="C248" s="197"/>
      <c r="D248" s="197"/>
      <c r="E248" s="197"/>
      <c r="F248" s="197"/>
      <c r="G248" s="197"/>
      <c r="H248" s="197"/>
      <c r="I248" s="197"/>
      <c r="J248" s="197"/>
      <c r="K248" s="197"/>
      <c r="L248" s="197"/>
      <c r="M248" s="197"/>
      <c r="N248" s="197"/>
      <c r="O248" s="88" t="str">
        <f>IFERROR(LOOKUP(N248,'Data References'!$B$2:$C$7,'Data References'!$C$2:$C$7),"")</f>
        <v/>
      </c>
      <c r="P248" s="199"/>
      <c r="Q248" s="201"/>
      <c r="R248" s="202"/>
      <c r="S248" s="203"/>
    </row>
    <row r="249" spans="1:19" ht="17.25" thickBot="1" x14ac:dyDescent="0.3">
      <c r="A249" s="197"/>
      <c r="B249" s="197"/>
      <c r="C249" s="197"/>
      <c r="D249" s="197"/>
      <c r="E249" s="197"/>
      <c r="F249" s="197"/>
      <c r="G249" s="197"/>
      <c r="H249" s="197"/>
      <c r="I249" s="197"/>
      <c r="J249" s="197"/>
      <c r="K249" s="197"/>
      <c r="L249" s="197"/>
      <c r="M249" s="197"/>
      <c r="N249" s="197"/>
      <c r="O249" s="88" t="str">
        <f>IFERROR(LOOKUP(N249,'Data References'!$B$2:$C$7,'Data References'!$C$2:$C$7),"")</f>
        <v/>
      </c>
      <c r="P249" s="199"/>
      <c r="Q249" s="201"/>
      <c r="R249" s="202"/>
      <c r="S249" s="203"/>
    </row>
    <row r="250" spans="1:19" ht="17.25" thickBot="1" x14ac:dyDescent="0.3">
      <c r="A250" s="197"/>
      <c r="B250" s="197"/>
      <c r="C250" s="197"/>
      <c r="D250" s="197"/>
      <c r="E250" s="197"/>
      <c r="F250" s="197"/>
      <c r="G250" s="197"/>
      <c r="H250" s="197"/>
      <c r="I250" s="197"/>
      <c r="J250" s="197"/>
      <c r="K250" s="197"/>
      <c r="L250" s="197"/>
      <c r="M250" s="197"/>
      <c r="N250" s="197"/>
      <c r="O250" s="88" t="str">
        <f>IFERROR(LOOKUP(N250,'Data References'!$B$2:$C$7,'Data References'!$C$2:$C$7),"")</f>
        <v/>
      </c>
      <c r="P250" s="199"/>
      <c r="Q250" s="201"/>
      <c r="R250" s="202"/>
      <c r="S250" s="203"/>
    </row>
    <row r="251" spans="1:19" ht="17.25" thickBot="1" x14ac:dyDescent="0.3">
      <c r="A251" s="197"/>
      <c r="B251" s="197"/>
      <c r="C251" s="197"/>
      <c r="D251" s="197"/>
      <c r="E251" s="197"/>
      <c r="F251" s="197"/>
      <c r="G251" s="197"/>
      <c r="H251" s="197"/>
      <c r="I251" s="197"/>
      <c r="J251" s="197"/>
      <c r="K251" s="197"/>
      <c r="L251" s="197"/>
      <c r="M251" s="197"/>
      <c r="N251" s="197"/>
      <c r="O251" s="88" t="str">
        <f>IFERROR(LOOKUP(N251,'Data References'!$B$2:$C$7,'Data References'!$C$2:$C$7),"")</f>
        <v/>
      </c>
      <c r="P251" s="199"/>
      <c r="Q251" s="201"/>
      <c r="R251" s="202"/>
      <c r="S251" s="203"/>
    </row>
    <row r="252" spans="1:19" ht="17.25" thickBot="1" x14ac:dyDescent="0.3">
      <c r="A252" s="197"/>
      <c r="B252" s="197"/>
      <c r="C252" s="197"/>
      <c r="D252" s="197"/>
      <c r="E252" s="197"/>
      <c r="F252" s="197"/>
      <c r="G252" s="197"/>
      <c r="H252" s="197"/>
      <c r="I252" s="197"/>
      <c r="J252" s="197"/>
      <c r="K252" s="197"/>
      <c r="L252" s="197"/>
      <c r="M252" s="197"/>
      <c r="N252" s="197"/>
      <c r="O252" s="88" t="str">
        <f>IFERROR(LOOKUP(N252,'Data References'!$B$2:$C$7,'Data References'!$C$2:$C$7),"")</f>
        <v/>
      </c>
      <c r="P252" s="199"/>
      <c r="Q252" s="201"/>
      <c r="R252" s="202"/>
      <c r="S252" s="203"/>
    </row>
    <row r="253" spans="1:19" ht="17.25" thickBot="1" x14ac:dyDescent="0.3">
      <c r="A253" s="197"/>
      <c r="B253" s="197"/>
      <c r="C253" s="197"/>
      <c r="D253" s="197"/>
      <c r="E253" s="197"/>
      <c r="F253" s="197"/>
      <c r="G253" s="197"/>
      <c r="H253" s="197"/>
      <c r="I253" s="197"/>
      <c r="J253" s="197"/>
      <c r="K253" s="197"/>
      <c r="L253" s="197"/>
      <c r="M253" s="197"/>
      <c r="N253" s="197"/>
      <c r="O253" s="88" t="str">
        <f>IFERROR(LOOKUP(N253,'Data References'!$B$2:$C$7,'Data References'!$C$2:$C$7),"")</f>
        <v/>
      </c>
      <c r="P253" s="199"/>
      <c r="Q253" s="201"/>
      <c r="R253" s="202"/>
      <c r="S253" s="203"/>
    </row>
    <row r="254" spans="1:19" ht="17.25" thickBot="1" x14ac:dyDescent="0.3">
      <c r="A254" s="197"/>
      <c r="B254" s="197"/>
      <c r="C254" s="197"/>
      <c r="D254" s="197"/>
      <c r="E254" s="197"/>
      <c r="F254" s="197"/>
      <c r="G254" s="197"/>
      <c r="H254" s="197"/>
      <c r="I254" s="197"/>
      <c r="J254" s="197"/>
      <c r="K254" s="197"/>
      <c r="L254" s="197"/>
      <c r="M254" s="197"/>
      <c r="N254" s="197"/>
      <c r="O254" s="88" t="str">
        <f>IFERROR(LOOKUP(N254,'Data References'!$B$2:$C$7,'Data References'!$C$2:$C$7),"")</f>
        <v/>
      </c>
      <c r="P254" s="199"/>
      <c r="Q254" s="201"/>
      <c r="R254" s="202"/>
      <c r="S254" s="203"/>
    </row>
    <row r="255" spans="1:19" ht="17.25" thickBot="1" x14ac:dyDescent="0.3">
      <c r="A255" s="197"/>
      <c r="B255" s="197"/>
      <c r="C255" s="197"/>
      <c r="D255" s="197"/>
      <c r="E255" s="197"/>
      <c r="F255" s="197"/>
      <c r="G255" s="197"/>
      <c r="H255" s="197"/>
      <c r="I255" s="197"/>
      <c r="J255" s="197"/>
      <c r="K255" s="197"/>
      <c r="L255" s="197"/>
      <c r="M255" s="197"/>
      <c r="N255" s="197"/>
      <c r="O255" s="88" t="str">
        <f>IFERROR(LOOKUP(N255,'Data References'!$B$2:$C$7,'Data References'!$C$2:$C$7),"")</f>
        <v/>
      </c>
      <c r="P255" s="199"/>
      <c r="Q255" s="201"/>
      <c r="R255" s="202"/>
      <c r="S255" s="203"/>
    </row>
    <row r="256" spans="1:19" ht="17.25" thickBot="1" x14ac:dyDescent="0.3">
      <c r="A256" s="197"/>
      <c r="B256" s="197"/>
      <c r="C256" s="197"/>
      <c r="D256" s="197"/>
      <c r="E256" s="197"/>
      <c r="F256" s="197"/>
      <c r="G256" s="197"/>
      <c r="H256" s="197"/>
      <c r="I256" s="197"/>
      <c r="J256" s="197"/>
      <c r="K256" s="197"/>
      <c r="L256" s="197"/>
      <c r="M256" s="197"/>
      <c r="N256" s="197"/>
      <c r="O256" s="88" t="str">
        <f>IFERROR(LOOKUP(N256,'Data References'!$B$2:$C$7,'Data References'!$C$2:$C$7),"")</f>
        <v/>
      </c>
      <c r="P256" s="199"/>
      <c r="Q256" s="201"/>
      <c r="R256" s="202"/>
      <c r="S256" s="203"/>
    </row>
    <row r="257" spans="1:19" ht="17.25" thickBot="1" x14ac:dyDescent="0.3">
      <c r="A257" s="197"/>
      <c r="B257" s="197"/>
      <c r="C257" s="197"/>
      <c r="D257" s="197"/>
      <c r="E257" s="197"/>
      <c r="F257" s="197"/>
      <c r="G257" s="197"/>
      <c r="H257" s="197"/>
      <c r="I257" s="197"/>
      <c r="J257" s="197"/>
      <c r="K257" s="197"/>
      <c r="L257" s="197"/>
      <c r="M257" s="197"/>
      <c r="N257" s="197"/>
      <c r="O257" s="88" t="str">
        <f>IFERROR(LOOKUP(N257,'Data References'!$B$2:$C$7,'Data References'!$C$2:$C$7),"")</f>
        <v/>
      </c>
      <c r="P257" s="199"/>
      <c r="Q257" s="201"/>
      <c r="R257" s="202"/>
      <c r="S257" s="203"/>
    </row>
    <row r="258" spans="1:19" ht="17.25" thickBot="1" x14ac:dyDescent="0.3">
      <c r="A258" s="197"/>
      <c r="B258" s="197"/>
      <c r="C258" s="197"/>
      <c r="D258" s="197"/>
      <c r="E258" s="197"/>
      <c r="F258" s="197"/>
      <c r="G258" s="197"/>
      <c r="H258" s="197"/>
      <c r="I258" s="197"/>
      <c r="J258" s="197"/>
      <c r="K258" s="197"/>
      <c r="L258" s="197"/>
      <c r="M258" s="197"/>
      <c r="N258" s="197"/>
      <c r="O258" s="88" t="str">
        <f>IFERROR(LOOKUP(N258,'Data References'!$B$2:$C$7,'Data References'!$C$2:$C$7),"")</f>
        <v/>
      </c>
      <c r="P258" s="199"/>
      <c r="Q258" s="201"/>
      <c r="R258" s="202"/>
      <c r="S258" s="203"/>
    </row>
    <row r="259" spans="1:19" ht="17.25" thickBot="1" x14ac:dyDescent="0.3">
      <c r="A259" s="197"/>
      <c r="B259" s="197"/>
      <c r="C259" s="197"/>
      <c r="D259" s="197"/>
      <c r="E259" s="197"/>
      <c r="F259" s="197"/>
      <c r="G259" s="197"/>
      <c r="H259" s="197"/>
      <c r="I259" s="197"/>
      <c r="J259" s="197"/>
      <c r="K259" s="197"/>
      <c r="L259" s="197"/>
      <c r="M259" s="197"/>
      <c r="N259" s="197"/>
      <c r="O259" s="88" t="str">
        <f>IFERROR(LOOKUP(N259,'Data References'!$B$2:$C$7,'Data References'!$C$2:$C$7),"")</f>
        <v/>
      </c>
      <c r="P259" s="199"/>
      <c r="Q259" s="201"/>
      <c r="R259" s="202"/>
      <c r="S259" s="203"/>
    </row>
    <row r="260" spans="1:19" ht="17.25" thickBot="1" x14ac:dyDescent="0.3">
      <c r="A260" s="197"/>
      <c r="B260" s="197"/>
      <c r="C260" s="197"/>
      <c r="D260" s="197"/>
      <c r="E260" s="197"/>
      <c r="F260" s="197"/>
      <c r="G260" s="197"/>
      <c r="H260" s="197"/>
      <c r="I260" s="197"/>
      <c r="J260" s="197"/>
      <c r="K260" s="197"/>
      <c r="L260" s="197"/>
      <c r="M260" s="197"/>
      <c r="N260" s="197"/>
      <c r="O260" s="88" t="str">
        <f>IFERROR(LOOKUP(N260,'Data References'!$B$2:$C$7,'Data References'!$C$2:$C$7),"")</f>
        <v/>
      </c>
      <c r="P260" s="199"/>
      <c r="Q260" s="201"/>
      <c r="R260" s="202"/>
      <c r="S260" s="203"/>
    </row>
    <row r="261" spans="1:19" ht="17.25" thickBot="1" x14ac:dyDescent="0.3">
      <c r="A261" s="197"/>
      <c r="B261" s="197"/>
      <c r="C261" s="197"/>
      <c r="D261" s="197"/>
      <c r="E261" s="197"/>
      <c r="F261" s="197"/>
      <c r="G261" s="197"/>
      <c r="H261" s="197"/>
      <c r="I261" s="197"/>
      <c r="J261" s="197"/>
      <c r="K261" s="197"/>
      <c r="L261" s="197"/>
      <c r="M261" s="197"/>
      <c r="N261" s="197"/>
      <c r="O261" s="88" t="str">
        <f>IFERROR(LOOKUP(N261,'Data References'!$B$2:$C$7,'Data References'!$C$2:$C$7),"")</f>
        <v/>
      </c>
      <c r="P261" s="199"/>
      <c r="Q261" s="201"/>
      <c r="R261" s="202"/>
      <c r="S261" s="203"/>
    </row>
    <row r="262" spans="1:19" ht="17.25" thickBot="1" x14ac:dyDescent="0.3">
      <c r="A262" s="197"/>
      <c r="B262" s="197"/>
      <c r="C262" s="197"/>
      <c r="D262" s="197"/>
      <c r="E262" s="197"/>
      <c r="F262" s="197"/>
      <c r="G262" s="197"/>
      <c r="H262" s="197"/>
      <c r="I262" s="197"/>
      <c r="J262" s="197"/>
      <c r="K262" s="197"/>
      <c r="L262" s="197"/>
      <c r="M262" s="197"/>
      <c r="N262" s="197"/>
      <c r="O262" s="88" t="str">
        <f>IFERROR(LOOKUP(N262,'Data References'!$B$2:$C$7,'Data References'!$C$2:$C$7),"")</f>
        <v/>
      </c>
      <c r="P262" s="199"/>
      <c r="Q262" s="201"/>
      <c r="R262" s="202"/>
      <c r="S262" s="203"/>
    </row>
    <row r="263" spans="1:19" ht="17.25" thickBot="1" x14ac:dyDescent="0.3">
      <c r="A263" s="197"/>
      <c r="B263" s="197"/>
      <c r="C263" s="197"/>
      <c r="D263" s="197"/>
      <c r="E263" s="197"/>
      <c r="F263" s="197"/>
      <c r="G263" s="197"/>
      <c r="H263" s="197"/>
      <c r="I263" s="197"/>
      <c r="J263" s="197"/>
      <c r="K263" s="197"/>
      <c r="L263" s="197"/>
      <c r="M263" s="197"/>
      <c r="N263" s="197"/>
      <c r="O263" s="88" t="str">
        <f>IFERROR(LOOKUP(N263,'Data References'!$B$2:$C$7,'Data References'!$C$2:$C$7),"")</f>
        <v/>
      </c>
      <c r="P263" s="199"/>
      <c r="Q263" s="201"/>
      <c r="R263" s="202"/>
      <c r="S263" s="203"/>
    </row>
    <row r="264" spans="1:19" ht="17.25" thickBot="1" x14ac:dyDescent="0.3">
      <c r="A264" s="197"/>
      <c r="B264" s="197"/>
      <c r="C264" s="197"/>
      <c r="D264" s="197"/>
      <c r="E264" s="197"/>
      <c r="F264" s="197"/>
      <c r="G264" s="197"/>
      <c r="H264" s="197"/>
      <c r="I264" s="197"/>
      <c r="J264" s="197"/>
      <c r="K264" s="197"/>
      <c r="L264" s="197"/>
      <c r="M264" s="197"/>
      <c r="N264" s="197"/>
      <c r="O264" s="88" t="str">
        <f>IFERROR(LOOKUP(N264,'Data References'!$B$2:$C$7,'Data References'!$C$2:$C$7),"")</f>
        <v/>
      </c>
      <c r="P264" s="199"/>
      <c r="Q264" s="201"/>
      <c r="R264" s="202"/>
      <c r="S264" s="203"/>
    </row>
    <row r="265" spans="1:19" ht="17.25" thickBot="1" x14ac:dyDescent="0.3">
      <c r="A265" s="197"/>
      <c r="B265" s="197"/>
      <c r="C265" s="197"/>
      <c r="D265" s="197"/>
      <c r="E265" s="197"/>
      <c r="F265" s="197"/>
      <c r="G265" s="197"/>
      <c r="H265" s="197"/>
      <c r="I265" s="197"/>
      <c r="J265" s="197"/>
      <c r="K265" s="197"/>
      <c r="L265" s="197"/>
      <c r="M265" s="197"/>
      <c r="N265" s="197"/>
      <c r="O265" s="88" t="str">
        <f>IFERROR(LOOKUP(N265,'Data References'!$B$2:$C$7,'Data References'!$C$2:$C$7),"")</f>
        <v/>
      </c>
      <c r="P265" s="199"/>
      <c r="Q265" s="201"/>
      <c r="R265" s="202"/>
      <c r="S265" s="203"/>
    </row>
    <row r="266" spans="1:19" ht="17.25" thickBot="1" x14ac:dyDescent="0.3">
      <c r="A266" s="197"/>
      <c r="B266" s="197"/>
      <c r="C266" s="197"/>
      <c r="D266" s="197"/>
      <c r="E266" s="197"/>
      <c r="F266" s="197"/>
      <c r="G266" s="197"/>
      <c r="H266" s="197"/>
      <c r="I266" s="197"/>
      <c r="J266" s="197"/>
      <c r="K266" s="197"/>
      <c r="L266" s="197"/>
      <c r="M266" s="197"/>
      <c r="N266" s="197"/>
      <c r="O266" s="88" t="str">
        <f>IFERROR(LOOKUP(N266,'Data References'!$B$2:$C$7,'Data References'!$C$2:$C$7),"")</f>
        <v/>
      </c>
      <c r="P266" s="199"/>
      <c r="Q266" s="201"/>
      <c r="R266" s="202"/>
      <c r="S266" s="203"/>
    </row>
    <row r="267" spans="1:19" ht="17.25" thickBot="1" x14ac:dyDescent="0.3">
      <c r="A267" s="197"/>
      <c r="B267" s="197"/>
      <c r="C267" s="197"/>
      <c r="D267" s="197"/>
      <c r="E267" s="197"/>
      <c r="F267" s="197"/>
      <c r="G267" s="197"/>
      <c r="H267" s="197"/>
      <c r="I267" s="197"/>
      <c r="J267" s="197"/>
      <c r="K267" s="197"/>
      <c r="L267" s="197"/>
      <c r="M267" s="197"/>
      <c r="N267" s="197"/>
      <c r="O267" s="88" t="str">
        <f>IFERROR(LOOKUP(N267,'Data References'!$B$2:$C$7,'Data References'!$C$2:$C$7),"")</f>
        <v/>
      </c>
      <c r="P267" s="199"/>
      <c r="Q267" s="201"/>
      <c r="R267" s="202"/>
      <c r="S267" s="203"/>
    </row>
    <row r="268" spans="1:19" ht="17.25" thickBot="1" x14ac:dyDescent="0.3">
      <c r="A268" s="197"/>
      <c r="B268" s="197"/>
      <c r="C268" s="197"/>
      <c r="D268" s="197"/>
      <c r="E268" s="197"/>
      <c r="F268" s="197"/>
      <c r="G268" s="197"/>
      <c r="H268" s="197"/>
      <c r="I268" s="197"/>
      <c r="J268" s="197"/>
      <c r="K268" s="197"/>
      <c r="L268" s="197"/>
      <c r="M268" s="197"/>
      <c r="N268" s="197"/>
      <c r="O268" s="88" t="str">
        <f>IFERROR(LOOKUP(N268,'Data References'!$B$2:$C$7,'Data References'!$C$2:$C$7),"")</f>
        <v/>
      </c>
      <c r="P268" s="199"/>
      <c r="Q268" s="201"/>
      <c r="R268" s="202"/>
      <c r="S268" s="203"/>
    </row>
    <row r="269" spans="1:19" ht="17.25" thickBot="1" x14ac:dyDescent="0.3">
      <c r="A269" s="197"/>
      <c r="B269" s="197"/>
      <c r="C269" s="197"/>
      <c r="D269" s="197"/>
      <c r="E269" s="197"/>
      <c r="F269" s="197"/>
      <c r="G269" s="197"/>
      <c r="H269" s="197"/>
      <c r="I269" s="197"/>
      <c r="J269" s="197"/>
      <c r="K269" s="197"/>
      <c r="L269" s="197"/>
      <c r="M269" s="197"/>
      <c r="N269" s="197"/>
      <c r="O269" s="88" t="str">
        <f>IFERROR(LOOKUP(N269,'Data References'!$B$2:$C$7,'Data References'!$C$2:$C$7),"")</f>
        <v/>
      </c>
      <c r="P269" s="199"/>
      <c r="Q269" s="201"/>
      <c r="R269" s="202"/>
      <c r="S269" s="203"/>
    </row>
    <row r="270" spans="1:19" ht="17.25" thickBot="1" x14ac:dyDescent="0.3">
      <c r="A270" s="197"/>
      <c r="B270" s="197"/>
      <c r="C270" s="197"/>
      <c r="D270" s="197"/>
      <c r="E270" s="197"/>
      <c r="F270" s="197"/>
      <c r="G270" s="197"/>
      <c r="H270" s="197"/>
      <c r="I270" s="197"/>
      <c r="J270" s="197"/>
      <c r="K270" s="197"/>
      <c r="L270" s="197"/>
      <c r="M270" s="197"/>
      <c r="N270" s="197"/>
      <c r="O270" s="88" t="str">
        <f>IFERROR(LOOKUP(N270,'Data References'!$B$2:$C$7,'Data References'!$C$2:$C$7),"")</f>
        <v/>
      </c>
      <c r="P270" s="199"/>
      <c r="Q270" s="201"/>
      <c r="R270" s="202"/>
      <c r="S270" s="203"/>
    </row>
    <row r="271" spans="1:19" ht="17.25" thickBot="1" x14ac:dyDescent="0.3">
      <c r="A271" s="197"/>
      <c r="B271" s="197"/>
      <c r="C271" s="197"/>
      <c r="D271" s="197"/>
      <c r="E271" s="197"/>
      <c r="F271" s="197"/>
      <c r="G271" s="197"/>
      <c r="H271" s="197"/>
      <c r="I271" s="197"/>
      <c r="J271" s="197"/>
      <c r="K271" s="197"/>
      <c r="L271" s="197"/>
      <c r="M271" s="197"/>
      <c r="N271" s="197"/>
      <c r="O271" s="88" t="str">
        <f>IFERROR(LOOKUP(N271,'Data References'!$B$2:$C$7,'Data References'!$C$2:$C$7),"")</f>
        <v/>
      </c>
      <c r="P271" s="199"/>
      <c r="Q271" s="201"/>
      <c r="R271" s="202"/>
      <c r="S271" s="203"/>
    </row>
    <row r="272" spans="1:19" ht="17.25" thickBot="1" x14ac:dyDescent="0.3">
      <c r="A272" s="197"/>
      <c r="B272" s="197"/>
      <c r="C272" s="197"/>
      <c r="D272" s="197"/>
      <c r="E272" s="197"/>
      <c r="F272" s="197"/>
      <c r="G272" s="197"/>
      <c r="H272" s="197"/>
      <c r="I272" s="197"/>
      <c r="J272" s="197"/>
      <c r="K272" s="197"/>
      <c r="L272" s="197"/>
      <c r="M272" s="197"/>
      <c r="N272" s="197"/>
      <c r="O272" s="88" t="str">
        <f>IFERROR(LOOKUP(N272,'Data References'!$B$2:$C$7,'Data References'!$C$2:$C$7),"")</f>
        <v/>
      </c>
      <c r="P272" s="199"/>
      <c r="Q272" s="201"/>
      <c r="R272" s="202"/>
      <c r="S272" s="203"/>
    </row>
    <row r="273" spans="1:19" ht="17.25" thickBot="1" x14ac:dyDescent="0.3">
      <c r="A273" s="197"/>
      <c r="B273" s="197"/>
      <c r="C273" s="197"/>
      <c r="D273" s="197"/>
      <c r="E273" s="197"/>
      <c r="F273" s="197"/>
      <c r="G273" s="197"/>
      <c r="H273" s="197"/>
      <c r="I273" s="197"/>
      <c r="J273" s="197"/>
      <c r="K273" s="197"/>
      <c r="L273" s="197"/>
      <c r="M273" s="197"/>
      <c r="N273" s="197"/>
      <c r="O273" s="88" t="str">
        <f>IFERROR(LOOKUP(N273,'Data References'!$B$2:$C$7,'Data References'!$C$2:$C$7),"")</f>
        <v/>
      </c>
      <c r="P273" s="199"/>
      <c r="Q273" s="201"/>
      <c r="R273" s="202"/>
      <c r="S273" s="203"/>
    </row>
    <row r="274" spans="1:19" ht="17.25" thickBot="1" x14ac:dyDescent="0.3">
      <c r="A274" s="197"/>
      <c r="B274" s="197"/>
      <c r="C274" s="197"/>
      <c r="D274" s="197"/>
      <c r="E274" s="197"/>
      <c r="F274" s="197"/>
      <c r="G274" s="197"/>
      <c r="H274" s="197"/>
      <c r="I274" s="197"/>
      <c r="J274" s="197"/>
      <c r="K274" s="197"/>
      <c r="L274" s="197"/>
      <c r="M274" s="197"/>
      <c r="N274" s="197"/>
      <c r="O274" s="88" t="str">
        <f>IFERROR(LOOKUP(N274,'Data References'!$B$2:$C$7,'Data References'!$C$2:$C$7),"")</f>
        <v/>
      </c>
      <c r="P274" s="199"/>
      <c r="Q274" s="201"/>
      <c r="R274" s="202"/>
      <c r="S274" s="203"/>
    </row>
    <row r="275" spans="1:19" ht="17.25" thickBot="1" x14ac:dyDescent="0.3">
      <c r="A275" s="197"/>
      <c r="B275" s="197"/>
      <c r="C275" s="197"/>
      <c r="D275" s="197"/>
      <c r="E275" s="197"/>
      <c r="F275" s="197"/>
      <c r="G275" s="197"/>
      <c r="H275" s="197"/>
      <c r="I275" s="197"/>
      <c r="J275" s="197"/>
      <c r="K275" s="197"/>
      <c r="L275" s="197"/>
      <c r="M275" s="197"/>
      <c r="N275" s="197"/>
      <c r="O275" s="88" t="str">
        <f>IFERROR(LOOKUP(N275,'Data References'!$B$2:$C$7,'Data References'!$C$2:$C$7),"")</f>
        <v/>
      </c>
      <c r="P275" s="199"/>
      <c r="Q275" s="201"/>
      <c r="R275" s="202"/>
      <c r="S275" s="203"/>
    </row>
    <row r="276" spans="1:19" ht="17.25" thickBot="1" x14ac:dyDescent="0.3">
      <c r="A276" s="197"/>
      <c r="B276" s="197"/>
      <c r="C276" s="197"/>
      <c r="D276" s="197"/>
      <c r="E276" s="197"/>
      <c r="F276" s="197"/>
      <c r="G276" s="197"/>
      <c r="H276" s="197"/>
      <c r="I276" s="197"/>
      <c r="J276" s="197"/>
      <c r="K276" s="197"/>
      <c r="L276" s="197"/>
      <c r="M276" s="197"/>
      <c r="N276" s="197"/>
      <c r="O276" s="88" t="str">
        <f>IFERROR(LOOKUP(N276,'Data References'!$B$2:$C$7,'Data References'!$C$2:$C$7),"")</f>
        <v/>
      </c>
      <c r="P276" s="199"/>
      <c r="Q276" s="201"/>
      <c r="R276" s="202"/>
      <c r="S276" s="203"/>
    </row>
    <row r="277" spans="1:19" ht="17.25" thickBot="1" x14ac:dyDescent="0.3">
      <c r="A277" s="197"/>
      <c r="B277" s="197"/>
      <c r="C277" s="197"/>
      <c r="D277" s="197"/>
      <c r="E277" s="197"/>
      <c r="F277" s="197"/>
      <c r="G277" s="197"/>
      <c r="H277" s="197"/>
      <c r="I277" s="197"/>
      <c r="J277" s="197"/>
      <c r="K277" s="197"/>
      <c r="L277" s="197"/>
      <c r="M277" s="197"/>
      <c r="N277" s="197"/>
      <c r="O277" s="88" t="str">
        <f>IFERROR(LOOKUP(N277,'Data References'!$B$2:$C$7,'Data References'!$C$2:$C$7),"")</f>
        <v/>
      </c>
      <c r="P277" s="199"/>
      <c r="Q277" s="201"/>
      <c r="R277" s="202"/>
      <c r="S277" s="203"/>
    </row>
    <row r="278" spans="1:19" ht="17.25" thickBot="1" x14ac:dyDescent="0.3">
      <c r="A278" s="197"/>
      <c r="B278" s="197"/>
      <c r="C278" s="197"/>
      <c r="D278" s="197"/>
      <c r="E278" s="197"/>
      <c r="F278" s="197"/>
      <c r="G278" s="197"/>
      <c r="H278" s="197"/>
      <c r="I278" s="197"/>
      <c r="J278" s="197"/>
      <c r="K278" s="197"/>
      <c r="L278" s="197"/>
      <c r="M278" s="197"/>
      <c r="N278" s="197"/>
      <c r="O278" s="88" t="str">
        <f>IFERROR(LOOKUP(N278,'Data References'!$B$2:$C$7,'Data References'!$C$2:$C$7),"")</f>
        <v/>
      </c>
      <c r="P278" s="199"/>
      <c r="Q278" s="201"/>
      <c r="R278" s="202"/>
      <c r="S278" s="203"/>
    </row>
    <row r="279" spans="1:19" ht="17.25" thickBot="1" x14ac:dyDescent="0.3">
      <c r="A279" s="197"/>
      <c r="B279" s="197"/>
      <c r="C279" s="197"/>
      <c r="D279" s="197"/>
      <c r="E279" s="197"/>
      <c r="F279" s="197"/>
      <c r="G279" s="197"/>
      <c r="H279" s="197"/>
      <c r="I279" s="197"/>
      <c r="J279" s="197"/>
      <c r="K279" s="197"/>
      <c r="L279" s="197"/>
      <c r="M279" s="197"/>
      <c r="N279" s="197"/>
      <c r="O279" s="88" t="str">
        <f>IFERROR(LOOKUP(N279,'Data References'!$B$2:$C$7,'Data References'!$C$2:$C$7),"")</f>
        <v/>
      </c>
      <c r="P279" s="199"/>
      <c r="Q279" s="201"/>
      <c r="R279" s="202"/>
      <c r="S279" s="203"/>
    </row>
    <row r="280" spans="1:19" ht="17.25" thickBot="1" x14ac:dyDescent="0.3">
      <c r="A280" s="197"/>
      <c r="B280" s="197"/>
      <c r="C280" s="197"/>
      <c r="D280" s="197"/>
      <c r="E280" s="197"/>
      <c r="F280" s="197"/>
      <c r="G280" s="197"/>
      <c r="H280" s="197"/>
      <c r="I280" s="197"/>
      <c r="J280" s="197"/>
      <c r="K280" s="197"/>
      <c r="L280" s="197"/>
      <c r="M280" s="197"/>
      <c r="N280" s="197"/>
      <c r="O280" s="88" t="str">
        <f>IFERROR(LOOKUP(N280,'Data References'!$B$2:$C$7,'Data References'!$C$2:$C$7),"")</f>
        <v/>
      </c>
      <c r="P280" s="199"/>
      <c r="Q280" s="201"/>
      <c r="R280" s="202"/>
      <c r="S280" s="203"/>
    </row>
    <row r="281" spans="1:19" ht="17.25" thickBot="1" x14ac:dyDescent="0.3">
      <c r="A281" s="197"/>
      <c r="B281" s="197"/>
      <c r="C281" s="197"/>
      <c r="D281" s="197"/>
      <c r="E281" s="197"/>
      <c r="F281" s="197"/>
      <c r="G281" s="197"/>
      <c r="H281" s="197"/>
      <c r="I281" s="197"/>
      <c r="J281" s="197"/>
      <c r="K281" s="197"/>
      <c r="L281" s="197"/>
      <c r="M281" s="197"/>
      <c r="N281" s="197"/>
      <c r="O281" s="88" t="str">
        <f>IFERROR(LOOKUP(N281,'Data References'!$B$2:$C$7,'Data References'!$C$2:$C$7),"")</f>
        <v/>
      </c>
      <c r="P281" s="199"/>
      <c r="Q281" s="201"/>
      <c r="R281" s="202"/>
      <c r="S281" s="203"/>
    </row>
    <row r="282" spans="1:19" ht="17.25" thickBot="1" x14ac:dyDescent="0.3">
      <c r="A282" s="197"/>
      <c r="B282" s="197"/>
      <c r="C282" s="197"/>
      <c r="D282" s="197"/>
      <c r="E282" s="197"/>
      <c r="F282" s="197"/>
      <c r="G282" s="197"/>
      <c r="H282" s="197"/>
      <c r="I282" s="197"/>
      <c r="J282" s="197"/>
      <c r="K282" s="197"/>
      <c r="L282" s="197"/>
      <c r="M282" s="197"/>
      <c r="N282" s="197"/>
      <c r="O282" s="88" t="str">
        <f>IFERROR(LOOKUP(N282,'Data References'!$B$2:$C$7,'Data References'!$C$2:$C$7),"")</f>
        <v/>
      </c>
      <c r="P282" s="199"/>
      <c r="Q282" s="201"/>
      <c r="R282" s="202"/>
      <c r="S282" s="203"/>
    </row>
    <row r="283" spans="1:19" ht="17.25" thickBot="1" x14ac:dyDescent="0.3">
      <c r="A283" s="197"/>
      <c r="B283" s="197"/>
      <c r="C283" s="197"/>
      <c r="D283" s="197"/>
      <c r="E283" s="197"/>
      <c r="F283" s="197"/>
      <c r="G283" s="197"/>
      <c r="H283" s="197"/>
      <c r="I283" s="197"/>
      <c r="J283" s="197"/>
      <c r="K283" s="197"/>
      <c r="L283" s="197"/>
      <c r="M283" s="197"/>
      <c r="N283" s="197"/>
      <c r="O283" s="88" t="str">
        <f>IFERROR(LOOKUP(N283,'Data References'!$B$2:$C$7,'Data References'!$C$2:$C$7),"")</f>
        <v/>
      </c>
      <c r="P283" s="199"/>
      <c r="Q283" s="201"/>
      <c r="R283" s="202"/>
      <c r="S283" s="203"/>
    </row>
    <row r="284" spans="1:19" ht="17.25" thickBot="1" x14ac:dyDescent="0.3">
      <c r="A284" s="197"/>
      <c r="B284" s="197"/>
      <c r="C284" s="197"/>
      <c r="D284" s="197"/>
      <c r="E284" s="197"/>
      <c r="F284" s="197"/>
      <c r="G284" s="197"/>
      <c r="H284" s="197"/>
      <c r="I284" s="197"/>
      <c r="J284" s="197"/>
      <c r="K284" s="197"/>
      <c r="L284" s="197"/>
      <c r="M284" s="197"/>
      <c r="N284" s="197"/>
      <c r="O284" s="88" t="str">
        <f>IFERROR(LOOKUP(N284,'Data References'!$B$2:$C$7,'Data References'!$C$2:$C$7),"")</f>
        <v/>
      </c>
      <c r="P284" s="199"/>
      <c r="Q284" s="201"/>
      <c r="R284" s="202"/>
      <c r="S284" s="203"/>
    </row>
    <row r="285" spans="1:19" ht="17.25" thickBot="1" x14ac:dyDescent="0.3">
      <c r="A285" s="197"/>
      <c r="B285" s="197"/>
      <c r="C285" s="197"/>
      <c r="D285" s="197"/>
      <c r="E285" s="197"/>
      <c r="F285" s="197"/>
      <c r="G285" s="197"/>
      <c r="H285" s="197"/>
      <c r="I285" s="197"/>
      <c r="J285" s="197"/>
      <c r="K285" s="197"/>
      <c r="L285" s="197"/>
      <c r="M285" s="197"/>
      <c r="N285" s="197"/>
      <c r="O285" s="88" t="str">
        <f>IFERROR(LOOKUP(N285,'Data References'!$B$2:$C$7,'Data References'!$C$2:$C$7),"")</f>
        <v/>
      </c>
      <c r="P285" s="199"/>
      <c r="Q285" s="201"/>
      <c r="R285" s="202"/>
      <c r="S285" s="203"/>
    </row>
    <row r="286" spans="1:19" ht="17.25" thickBot="1" x14ac:dyDescent="0.3">
      <c r="A286" s="197"/>
      <c r="B286" s="197"/>
      <c r="C286" s="197"/>
      <c r="D286" s="197"/>
      <c r="E286" s="197"/>
      <c r="F286" s="197"/>
      <c r="G286" s="197"/>
      <c r="H286" s="197"/>
      <c r="I286" s="197"/>
      <c r="J286" s="197"/>
      <c r="K286" s="197"/>
      <c r="L286" s="197"/>
      <c r="M286" s="197"/>
      <c r="N286" s="197"/>
      <c r="O286" s="88" t="str">
        <f>IFERROR(LOOKUP(N286,'Data References'!$B$2:$C$7,'Data References'!$C$2:$C$7),"")</f>
        <v/>
      </c>
      <c r="P286" s="199"/>
      <c r="Q286" s="201"/>
      <c r="R286" s="202"/>
      <c r="S286" s="203"/>
    </row>
    <row r="287" spans="1:19" ht="17.25" thickBot="1" x14ac:dyDescent="0.3">
      <c r="A287" s="197"/>
      <c r="B287" s="197"/>
      <c r="C287" s="197"/>
      <c r="D287" s="197"/>
      <c r="E287" s="197"/>
      <c r="F287" s="197"/>
      <c r="G287" s="197"/>
      <c r="H287" s="197"/>
      <c r="I287" s="197"/>
      <c r="J287" s="197"/>
      <c r="K287" s="197"/>
      <c r="L287" s="197"/>
      <c r="M287" s="197"/>
      <c r="N287" s="197"/>
      <c r="O287" s="88" t="str">
        <f>IFERROR(LOOKUP(N287,'Data References'!$B$2:$C$7,'Data References'!$C$2:$C$7),"")</f>
        <v/>
      </c>
      <c r="P287" s="199"/>
      <c r="Q287" s="201"/>
      <c r="R287" s="202"/>
      <c r="S287" s="203"/>
    </row>
    <row r="288" spans="1:19" ht="17.25" thickBot="1" x14ac:dyDescent="0.3">
      <c r="A288" s="197"/>
      <c r="B288" s="197"/>
      <c r="C288" s="197"/>
      <c r="D288" s="197"/>
      <c r="E288" s="197"/>
      <c r="F288" s="197"/>
      <c r="G288" s="197"/>
      <c r="H288" s="197"/>
      <c r="I288" s="197"/>
      <c r="J288" s="197"/>
      <c r="K288" s="197"/>
      <c r="L288" s="197"/>
      <c r="M288" s="197"/>
      <c r="N288" s="197"/>
      <c r="O288" s="88" t="str">
        <f>IFERROR(LOOKUP(N288,'Data References'!$B$2:$C$7,'Data References'!$C$2:$C$7),"")</f>
        <v/>
      </c>
      <c r="P288" s="199"/>
      <c r="Q288" s="201"/>
      <c r="R288" s="202"/>
      <c r="S288" s="203"/>
    </row>
    <row r="289" spans="1:19" ht="17.25" thickBot="1" x14ac:dyDescent="0.3">
      <c r="A289" s="197"/>
      <c r="B289" s="197"/>
      <c r="C289" s="197"/>
      <c r="D289" s="197"/>
      <c r="E289" s="197"/>
      <c r="F289" s="197"/>
      <c r="G289" s="197"/>
      <c r="H289" s="197"/>
      <c r="I289" s="197"/>
      <c r="J289" s="197"/>
      <c r="K289" s="197"/>
      <c r="L289" s="197"/>
      <c r="M289" s="197"/>
      <c r="N289" s="197"/>
      <c r="O289" s="88" t="str">
        <f>IFERROR(LOOKUP(N289,'Data References'!$B$2:$C$7,'Data References'!$C$2:$C$7),"")</f>
        <v/>
      </c>
      <c r="P289" s="199"/>
      <c r="Q289" s="201"/>
      <c r="R289" s="202"/>
      <c r="S289" s="203"/>
    </row>
    <row r="290" spans="1:19" ht="17.25" thickBot="1" x14ac:dyDescent="0.3">
      <c r="A290" s="197"/>
      <c r="B290" s="197"/>
      <c r="C290" s="197"/>
      <c r="D290" s="197"/>
      <c r="E290" s="197"/>
      <c r="F290" s="197"/>
      <c r="G290" s="197"/>
      <c r="H290" s="197"/>
      <c r="I290" s="197"/>
      <c r="J290" s="197"/>
      <c r="K290" s="197"/>
      <c r="L290" s="197"/>
      <c r="M290" s="197"/>
      <c r="N290" s="197"/>
      <c r="O290" s="88" t="str">
        <f>IFERROR(LOOKUP(N290,'Data References'!$B$2:$C$7,'Data References'!$C$2:$C$7),"")</f>
        <v/>
      </c>
      <c r="P290" s="199"/>
      <c r="Q290" s="201"/>
      <c r="R290" s="202"/>
      <c r="S290" s="203"/>
    </row>
    <row r="291" spans="1:19" ht="17.25" thickBot="1" x14ac:dyDescent="0.3">
      <c r="A291" s="197"/>
      <c r="B291" s="197"/>
      <c r="C291" s="197"/>
      <c r="D291" s="197"/>
      <c r="E291" s="197"/>
      <c r="F291" s="197"/>
      <c r="G291" s="197"/>
      <c r="H291" s="197"/>
      <c r="I291" s="197"/>
      <c r="J291" s="197"/>
      <c r="K291" s="197"/>
      <c r="L291" s="197"/>
      <c r="M291" s="197"/>
      <c r="N291" s="197"/>
      <c r="O291" s="88" t="str">
        <f>IFERROR(LOOKUP(N291,'Data References'!$B$2:$C$7,'Data References'!$C$2:$C$7),"")</f>
        <v/>
      </c>
      <c r="P291" s="199"/>
      <c r="Q291" s="201"/>
      <c r="R291" s="202"/>
      <c r="S291" s="203"/>
    </row>
    <row r="292" spans="1:19" ht="17.25" thickBot="1" x14ac:dyDescent="0.3">
      <c r="A292" s="197"/>
      <c r="B292" s="197"/>
      <c r="C292" s="197"/>
      <c r="D292" s="197"/>
      <c r="E292" s="197"/>
      <c r="F292" s="197"/>
      <c r="G292" s="197"/>
      <c r="H292" s="197"/>
      <c r="I292" s="197"/>
      <c r="J292" s="197"/>
      <c r="K292" s="197"/>
      <c r="L292" s="197"/>
      <c r="M292" s="197"/>
      <c r="N292" s="197"/>
      <c r="O292" s="88" t="str">
        <f>IFERROR(LOOKUP(N292,'Data References'!$B$2:$C$7,'Data References'!$C$2:$C$7),"")</f>
        <v/>
      </c>
      <c r="P292" s="199"/>
      <c r="Q292" s="201"/>
      <c r="R292" s="202"/>
      <c r="S292" s="203"/>
    </row>
    <row r="293" spans="1:19" ht="17.25" thickBot="1" x14ac:dyDescent="0.3">
      <c r="A293" s="197"/>
      <c r="B293" s="197"/>
      <c r="C293" s="197"/>
      <c r="D293" s="197"/>
      <c r="E293" s="197"/>
      <c r="F293" s="197"/>
      <c r="G293" s="197"/>
      <c r="H293" s="197"/>
      <c r="I293" s="197"/>
      <c r="J293" s="197"/>
      <c r="K293" s="197"/>
      <c r="L293" s="197"/>
      <c r="M293" s="197"/>
      <c r="N293" s="197"/>
      <c r="O293" s="88" t="str">
        <f>IFERROR(LOOKUP(N293,'Data References'!$B$2:$C$7,'Data References'!$C$2:$C$7),"")</f>
        <v/>
      </c>
      <c r="P293" s="199"/>
      <c r="Q293" s="201"/>
      <c r="R293" s="202"/>
      <c r="S293" s="203"/>
    </row>
    <row r="294" spans="1:19" ht="17.25" thickBot="1" x14ac:dyDescent="0.3">
      <c r="A294" s="197"/>
      <c r="B294" s="197"/>
      <c r="C294" s="197"/>
      <c r="D294" s="197"/>
      <c r="E294" s="197"/>
      <c r="F294" s="197"/>
      <c r="G294" s="197"/>
      <c r="H294" s="197"/>
      <c r="I294" s="197"/>
      <c r="J294" s="197"/>
      <c r="K294" s="197"/>
      <c r="L294" s="197"/>
      <c r="M294" s="197"/>
      <c r="N294" s="197"/>
      <c r="O294" s="88" t="str">
        <f>IFERROR(LOOKUP(N294,'Data References'!$B$2:$C$7,'Data References'!$C$2:$C$7),"")</f>
        <v/>
      </c>
      <c r="P294" s="199"/>
      <c r="Q294" s="201"/>
      <c r="R294" s="202"/>
      <c r="S294" s="203"/>
    </row>
    <row r="295" spans="1:19" ht="17.25" thickBot="1" x14ac:dyDescent="0.3">
      <c r="A295" s="197"/>
      <c r="B295" s="197"/>
      <c r="C295" s="197"/>
      <c r="D295" s="197"/>
      <c r="E295" s="197"/>
      <c r="F295" s="197"/>
      <c r="G295" s="197"/>
      <c r="H295" s="197"/>
      <c r="I295" s="197"/>
      <c r="J295" s="197"/>
      <c r="K295" s="197"/>
      <c r="L295" s="197"/>
      <c r="M295" s="197"/>
      <c r="N295" s="197"/>
      <c r="O295" s="88" t="str">
        <f>IFERROR(LOOKUP(N295,'Data References'!$B$2:$C$7,'Data References'!$C$2:$C$7),"")</f>
        <v/>
      </c>
      <c r="P295" s="199"/>
      <c r="Q295" s="201"/>
      <c r="R295" s="202"/>
      <c r="S295" s="203"/>
    </row>
    <row r="296" spans="1:19" ht="17.25" thickBot="1" x14ac:dyDescent="0.3">
      <c r="A296" s="197"/>
      <c r="B296" s="197"/>
      <c r="C296" s="197"/>
      <c r="D296" s="197"/>
      <c r="E296" s="197"/>
      <c r="F296" s="197"/>
      <c r="G296" s="197"/>
      <c r="H296" s="197"/>
      <c r="I296" s="197"/>
      <c r="J296" s="197"/>
      <c r="K296" s="197"/>
      <c r="L296" s="197"/>
      <c r="M296" s="197"/>
      <c r="N296" s="197"/>
      <c r="O296" s="88" t="str">
        <f>IFERROR(LOOKUP(N296,'Data References'!$B$2:$C$7,'Data References'!$C$2:$C$7),"")</f>
        <v/>
      </c>
      <c r="P296" s="199"/>
      <c r="Q296" s="201"/>
      <c r="R296" s="202"/>
      <c r="S296" s="203"/>
    </row>
    <row r="297" spans="1:19" ht="17.25" thickBot="1" x14ac:dyDescent="0.3">
      <c r="A297" s="197"/>
      <c r="B297" s="197"/>
      <c r="C297" s="197"/>
      <c r="D297" s="197"/>
      <c r="E297" s="197"/>
      <c r="F297" s="197"/>
      <c r="G297" s="197"/>
      <c r="H297" s="197"/>
      <c r="I297" s="197"/>
      <c r="J297" s="197"/>
      <c r="K297" s="197"/>
      <c r="L297" s="197"/>
      <c r="M297" s="197"/>
      <c r="N297" s="197"/>
      <c r="O297" s="88" t="str">
        <f>IFERROR(LOOKUP(N297,'Data References'!$B$2:$C$7,'Data References'!$C$2:$C$7),"")</f>
        <v/>
      </c>
      <c r="P297" s="199"/>
      <c r="Q297" s="201"/>
      <c r="R297" s="202"/>
      <c r="S297" s="203"/>
    </row>
    <row r="298" spans="1:19" ht="17.25" thickBot="1" x14ac:dyDescent="0.3">
      <c r="A298" s="197"/>
      <c r="B298" s="197"/>
      <c r="C298" s="197"/>
      <c r="D298" s="197"/>
      <c r="E298" s="197"/>
      <c r="F298" s="197"/>
      <c r="G298" s="197"/>
      <c r="H298" s="197"/>
      <c r="I298" s="197"/>
      <c r="J298" s="197"/>
      <c r="K298" s="197"/>
      <c r="L298" s="197"/>
      <c r="M298" s="197"/>
      <c r="N298" s="197"/>
      <c r="O298" s="88" t="str">
        <f>IFERROR(LOOKUP(N298,'Data References'!$B$2:$C$7,'Data References'!$C$2:$C$7),"")</f>
        <v/>
      </c>
      <c r="P298" s="199"/>
      <c r="Q298" s="201"/>
      <c r="R298" s="202"/>
      <c r="S298" s="203"/>
    </row>
    <row r="299" spans="1:19" ht="17.25" thickBot="1" x14ac:dyDescent="0.3">
      <c r="A299" s="197"/>
      <c r="B299" s="197"/>
      <c r="C299" s="197"/>
      <c r="D299" s="197"/>
      <c r="E299" s="197"/>
      <c r="F299" s="197"/>
      <c r="G299" s="197"/>
      <c r="H299" s="197"/>
      <c r="I299" s="197"/>
      <c r="J299" s="197"/>
      <c r="K299" s="197"/>
      <c r="L299" s="197"/>
      <c r="M299" s="197"/>
      <c r="N299" s="197"/>
      <c r="O299" s="88" t="str">
        <f>IFERROR(LOOKUP(N299,'Data References'!$B$2:$C$7,'Data References'!$C$2:$C$7),"")</f>
        <v/>
      </c>
      <c r="P299" s="199"/>
      <c r="Q299" s="201"/>
      <c r="R299" s="202"/>
      <c r="S299" s="203"/>
    </row>
    <row r="300" spans="1:19" ht="17.25" thickBot="1" x14ac:dyDescent="0.3">
      <c r="A300" s="197"/>
      <c r="B300" s="197"/>
      <c r="C300" s="197"/>
      <c r="D300" s="197"/>
      <c r="E300" s="197"/>
      <c r="F300" s="197"/>
      <c r="G300" s="197"/>
      <c r="H300" s="197"/>
      <c r="I300" s="197"/>
      <c r="J300" s="197"/>
      <c r="K300" s="197"/>
      <c r="L300" s="197"/>
      <c r="M300" s="197"/>
      <c r="N300" s="197"/>
      <c r="O300" s="88" t="str">
        <f>IFERROR(LOOKUP(N300,'Data References'!$B$2:$C$7,'Data References'!$C$2:$C$7),"")</f>
        <v/>
      </c>
      <c r="P300" s="199"/>
      <c r="Q300" s="201"/>
      <c r="R300" s="202"/>
      <c r="S300" s="203"/>
    </row>
  </sheetData>
  <mergeCells count="294">
    <mergeCell ref="Q296:S296"/>
    <mergeCell ref="Q297:S297"/>
    <mergeCell ref="Q298:S298"/>
    <mergeCell ref="Q299:S299"/>
    <mergeCell ref="Q300:S300"/>
    <mergeCell ref="Q291:S291"/>
    <mergeCell ref="Q292:S292"/>
    <mergeCell ref="Q293:S293"/>
    <mergeCell ref="Q294:S294"/>
    <mergeCell ref="Q295:S295"/>
    <mergeCell ref="Q286:S286"/>
    <mergeCell ref="Q287:S287"/>
    <mergeCell ref="Q288:S288"/>
    <mergeCell ref="Q289:S289"/>
    <mergeCell ref="Q290:S290"/>
    <mergeCell ref="Q281:S281"/>
    <mergeCell ref="Q282:S282"/>
    <mergeCell ref="Q283:S283"/>
    <mergeCell ref="Q284:S284"/>
    <mergeCell ref="Q285:S285"/>
    <mergeCell ref="Q276:S276"/>
    <mergeCell ref="Q277:S277"/>
    <mergeCell ref="Q278:S278"/>
    <mergeCell ref="Q279:S279"/>
    <mergeCell ref="Q280:S280"/>
    <mergeCell ref="Q271:S271"/>
    <mergeCell ref="Q272:S272"/>
    <mergeCell ref="Q273:S273"/>
    <mergeCell ref="Q274:S274"/>
    <mergeCell ref="Q275:S275"/>
    <mergeCell ref="Q266:S266"/>
    <mergeCell ref="Q267:S267"/>
    <mergeCell ref="Q268:S268"/>
    <mergeCell ref="Q269:S269"/>
    <mergeCell ref="Q270:S270"/>
    <mergeCell ref="Q261:S261"/>
    <mergeCell ref="Q262:S262"/>
    <mergeCell ref="Q263:S263"/>
    <mergeCell ref="Q264:S264"/>
    <mergeCell ref="Q265:S265"/>
    <mergeCell ref="Q256:S256"/>
    <mergeCell ref="Q257:S257"/>
    <mergeCell ref="Q258:S258"/>
    <mergeCell ref="Q259:S259"/>
    <mergeCell ref="Q260:S260"/>
    <mergeCell ref="Q251:S251"/>
    <mergeCell ref="Q252:S252"/>
    <mergeCell ref="Q253:S253"/>
    <mergeCell ref="Q254:S254"/>
    <mergeCell ref="Q255:S255"/>
    <mergeCell ref="Q246:S246"/>
    <mergeCell ref="Q247:S247"/>
    <mergeCell ref="Q248:S248"/>
    <mergeCell ref="Q249:S249"/>
    <mergeCell ref="Q250:S250"/>
    <mergeCell ref="Q241:S241"/>
    <mergeCell ref="Q242:S242"/>
    <mergeCell ref="Q243:S243"/>
    <mergeCell ref="Q244:S244"/>
    <mergeCell ref="Q245:S245"/>
    <mergeCell ref="Q236:S236"/>
    <mergeCell ref="Q237:S237"/>
    <mergeCell ref="Q238:S238"/>
    <mergeCell ref="Q239:S239"/>
    <mergeCell ref="Q240:S240"/>
    <mergeCell ref="Q231:S231"/>
    <mergeCell ref="Q232:S232"/>
    <mergeCell ref="Q233:S233"/>
    <mergeCell ref="Q234:S234"/>
    <mergeCell ref="Q235:S235"/>
    <mergeCell ref="Q226:S226"/>
    <mergeCell ref="Q227:S227"/>
    <mergeCell ref="Q228:S228"/>
    <mergeCell ref="Q229:S229"/>
    <mergeCell ref="Q230:S230"/>
    <mergeCell ref="Q221:S221"/>
    <mergeCell ref="Q222:S222"/>
    <mergeCell ref="Q223:S223"/>
    <mergeCell ref="Q224:S224"/>
    <mergeCell ref="Q225:S225"/>
    <mergeCell ref="Q216:S216"/>
    <mergeCell ref="Q217:S217"/>
    <mergeCell ref="Q218:S218"/>
    <mergeCell ref="Q219:S219"/>
    <mergeCell ref="Q220:S220"/>
    <mergeCell ref="Q211:S211"/>
    <mergeCell ref="Q212:S212"/>
    <mergeCell ref="Q213:S213"/>
    <mergeCell ref="Q214:S214"/>
    <mergeCell ref="Q215:S215"/>
    <mergeCell ref="Q206:S206"/>
    <mergeCell ref="Q207:S207"/>
    <mergeCell ref="Q208:S208"/>
    <mergeCell ref="Q209:S209"/>
    <mergeCell ref="Q210:S210"/>
    <mergeCell ref="Q201:S201"/>
    <mergeCell ref="Q202:S202"/>
    <mergeCell ref="Q203:S203"/>
    <mergeCell ref="Q204:S204"/>
    <mergeCell ref="Q205:S205"/>
    <mergeCell ref="Q196:S196"/>
    <mergeCell ref="Q197:S197"/>
    <mergeCell ref="Q198:S198"/>
    <mergeCell ref="Q199:S199"/>
    <mergeCell ref="Q200:S200"/>
    <mergeCell ref="Q191:S191"/>
    <mergeCell ref="Q192:S192"/>
    <mergeCell ref="Q193:S193"/>
    <mergeCell ref="Q194:S194"/>
    <mergeCell ref="Q195:S195"/>
    <mergeCell ref="Q186:S186"/>
    <mergeCell ref="Q187:S187"/>
    <mergeCell ref="Q188:S188"/>
    <mergeCell ref="Q189:S189"/>
    <mergeCell ref="Q190:S190"/>
    <mergeCell ref="Q181:S181"/>
    <mergeCell ref="Q182:S182"/>
    <mergeCell ref="Q183:S183"/>
    <mergeCell ref="Q184:S184"/>
    <mergeCell ref="Q185:S185"/>
    <mergeCell ref="Q176:S176"/>
    <mergeCell ref="Q177:S177"/>
    <mergeCell ref="Q178:S178"/>
    <mergeCell ref="Q179:S179"/>
    <mergeCell ref="Q180:S180"/>
    <mergeCell ref="Q171:S171"/>
    <mergeCell ref="Q172:S172"/>
    <mergeCell ref="Q173:S173"/>
    <mergeCell ref="Q174:S174"/>
    <mergeCell ref="Q175:S175"/>
    <mergeCell ref="Q166:S166"/>
    <mergeCell ref="Q167:S167"/>
    <mergeCell ref="Q168:S168"/>
    <mergeCell ref="Q169:S169"/>
    <mergeCell ref="Q170:S170"/>
    <mergeCell ref="Q161:S161"/>
    <mergeCell ref="Q162:S162"/>
    <mergeCell ref="Q163:S163"/>
    <mergeCell ref="Q164:S164"/>
    <mergeCell ref="Q165:S165"/>
    <mergeCell ref="Q156:S156"/>
    <mergeCell ref="Q157:S157"/>
    <mergeCell ref="Q158:S158"/>
    <mergeCell ref="Q159:S159"/>
    <mergeCell ref="Q160:S160"/>
    <mergeCell ref="Q151:S151"/>
    <mergeCell ref="Q152:S152"/>
    <mergeCell ref="Q153:S153"/>
    <mergeCell ref="Q154:S154"/>
    <mergeCell ref="Q155:S155"/>
    <mergeCell ref="Q146:S146"/>
    <mergeCell ref="Q147:S147"/>
    <mergeCell ref="Q148:S148"/>
    <mergeCell ref="Q149:S149"/>
    <mergeCell ref="Q150:S150"/>
    <mergeCell ref="Q141:S141"/>
    <mergeCell ref="Q142:S142"/>
    <mergeCell ref="Q143:S143"/>
    <mergeCell ref="Q144:S144"/>
    <mergeCell ref="Q145:S145"/>
    <mergeCell ref="Q136:S136"/>
    <mergeCell ref="Q137:S137"/>
    <mergeCell ref="Q138:S138"/>
    <mergeCell ref="Q139:S139"/>
    <mergeCell ref="Q140:S140"/>
    <mergeCell ref="Q131:S131"/>
    <mergeCell ref="Q132:S132"/>
    <mergeCell ref="Q133:S133"/>
    <mergeCell ref="Q134:S134"/>
    <mergeCell ref="Q135:S135"/>
    <mergeCell ref="Q126:S126"/>
    <mergeCell ref="Q127:S127"/>
    <mergeCell ref="Q128:S128"/>
    <mergeCell ref="Q129:S129"/>
    <mergeCell ref="Q130:S130"/>
    <mergeCell ref="Q121:S121"/>
    <mergeCell ref="Q122:S122"/>
    <mergeCell ref="Q123:S123"/>
    <mergeCell ref="Q124:S124"/>
    <mergeCell ref="Q125:S125"/>
    <mergeCell ref="Q116:S116"/>
    <mergeCell ref="Q117:S117"/>
    <mergeCell ref="Q118:S118"/>
    <mergeCell ref="Q119:S119"/>
    <mergeCell ref="Q120:S120"/>
    <mergeCell ref="Q111:S111"/>
    <mergeCell ref="Q112:S112"/>
    <mergeCell ref="Q113:S113"/>
    <mergeCell ref="Q114:S114"/>
    <mergeCell ref="Q115:S115"/>
    <mergeCell ref="Q106:S106"/>
    <mergeCell ref="Q107:S107"/>
    <mergeCell ref="Q108:S108"/>
    <mergeCell ref="Q109:S109"/>
    <mergeCell ref="Q110:S110"/>
    <mergeCell ref="Q101:S101"/>
    <mergeCell ref="Q102:S102"/>
    <mergeCell ref="Q103:S103"/>
    <mergeCell ref="Q104:S104"/>
    <mergeCell ref="Q105:S105"/>
    <mergeCell ref="Q96:S96"/>
    <mergeCell ref="Q97:S97"/>
    <mergeCell ref="Q98:S98"/>
    <mergeCell ref="Q99:S99"/>
    <mergeCell ref="Q100:S100"/>
    <mergeCell ref="Q91:S91"/>
    <mergeCell ref="Q92:S92"/>
    <mergeCell ref="Q93:S93"/>
    <mergeCell ref="Q94:S94"/>
    <mergeCell ref="Q95:S95"/>
    <mergeCell ref="Q86:S86"/>
    <mergeCell ref="Q87:S87"/>
    <mergeCell ref="Q88:S88"/>
    <mergeCell ref="Q89:S89"/>
    <mergeCell ref="Q90:S90"/>
    <mergeCell ref="Q81:S81"/>
    <mergeCell ref="Q82:S82"/>
    <mergeCell ref="Q83:S83"/>
    <mergeCell ref="Q84:S84"/>
    <mergeCell ref="Q85:S85"/>
    <mergeCell ref="Q76:S76"/>
    <mergeCell ref="Q77:S77"/>
    <mergeCell ref="Q78:S78"/>
    <mergeCell ref="Q79:S79"/>
    <mergeCell ref="Q80:S80"/>
    <mergeCell ref="Q71:S71"/>
    <mergeCell ref="Q72:S72"/>
    <mergeCell ref="Q73:S73"/>
    <mergeCell ref="Q74:S74"/>
    <mergeCell ref="Q75:S75"/>
    <mergeCell ref="Q66:S66"/>
    <mergeCell ref="Q67:S67"/>
    <mergeCell ref="Q68:S68"/>
    <mergeCell ref="Q69:S69"/>
    <mergeCell ref="Q70:S70"/>
    <mergeCell ref="Q61:S61"/>
    <mergeCell ref="Q62:S62"/>
    <mergeCell ref="Q63:S63"/>
    <mergeCell ref="Q64:S64"/>
    <mergeCell ref="Q65:S65"/>
    <mergeCell ref="Q56:S56"/>
    <mergeCell ref="Q57:S57"/>
    <mergeCell ref="Q58:S58"/>
    <mergeCell ref="Q59:S59"/>
    <mergeCell ref="Q60:S60"/>
    <mergeCell ref="Q51:S51"/>
    <mergeCell ref="Q52:S52"/>
    <mergeCell ref="Q53:S53"/>
    <mergeCell ref="Q54:S54"/>
    <mergeCell ref="Q55:S55"/>
    <mergeCell ref="Q46:S46"/>
    <mergeCell ref="Q47:S47"/>
    <mergeCell ref="Q48:S48"/>
    <mergeCell ref="Q49:S49"/>
    <mergeCell ref="Q50:S50"/>
    <mergeCell ref="Q41:S41"/>
    <mergeCell ref="Q42:S42"/>
    <mergeCell ref="Q43:S43"/>
    <mergeCell ref="Q44:S44"/>
    <mergeCell ref="Q45:S45"/>
    <mergeCell ref="Q36:S36"/>
    <mergeCell ref="Q37:S37"/>
    <mergeCell ref="Q38:S38"/>
    <mergeCell ref="Q39:S39"/>
    <mergeCell ref="Q40:S40"/>
    <mergeCell ref="Q31:S31"/>
    <mergeCell ref="Q32:S32"/>
    <mergeCell ref="Q33:S33"/>
    <mergeCell ref="Q34:S34"/>
    <mergeCell ref="Q35:S35"/>
    <mergeCell ref="Q26:S26"/>
    <mergeCell ref="Q27:S27"/>
    <mergeCell ref="Q28:S28"/>
    <mergeCell ref="Q29:S29"/>
    <mergeCell ref="Q30:S30"/>
    <mergeCell ref="Q21:S21"/>
    <mergeCell ref="Q22:S22"/>
    <mergeCell ref="Q23:S23"/>
    <mergeCell ref="Q24:S24"/>
    <mergeCell ref="Q25:S25"/>
    <mergeCell ref="Q16:S16"/>
    <mergeCell ref="Q17:S17"/>
    <mergeCell ref="Q18:S18"/>
    <mergeCell ref="Q19:S19"/>
    <mergeCell ref="Q20:S20"/>
    <mergeCell ref="D15:F15"/>
    <mergeCell ref="Q15:S15"/>
    <mergeCell ref="B3:E3"/>
    <mergeCell ref="B4:E4"/>
    <mergeCell ref="B5:E5"/>
    <mergeCell ref="B6:E6"/>
    <mergeCell ref="A8:B8"/>
    <mergeCell ref="A9:B9"/>
    <mergeCell ref="A13:S14"/>
  </mergeCells>
  <conditionalFormatting sqref="M16:M45">
    <cfRule type="expression" dxfId="5" priority="1">
      <formula>#REF!="Midwest &amp; Eastern U.S."</formula>
    </cfRule>
  </conditionalFormatting>
  <conditionalFormatting sqref="M46:M86">
    <cfRule type="expression" dxfId="4" priority="3">
      <formula>#REF!="Midwest &amp; Eastern U.S."</formula>
    </cfRule>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'Data References'!$F$2:$F$3</xm:f>
          </x14:formula1>
          <xm:sqref>P16:P300 M16:M300</xm:sqref>
        </x14:dataValidation>
        <x14:dataValidation type="list" allowBlank="1" showInputMessage="1" showErrorMessage="1" xr:uid="{00000000-0002-0000-0400-000002000000}">
          <x14:formula1>
            <xm:f>'Data References'!$A$2:$A$51</xm:f>
          </x14:formula1>
          <xm:sqref>B16:B300</xm:sqref>
        </x14:dataValidation>
        <x14:dataValidation type="list" allowBlank="1" showInputMessage="1" showErrorMessage="1" xr:uid="{00000000-0002-0000-0400-000003000000}">
          <x14:formula1>
            <xm:f>'Data References'!$F$2:$F$4</xm:f>
          </x14:formula1>
          <xm:sqref>K16:K300</xm:sqref>
        </x14:dataValidation>
        <x14:dataValidation type="list" allowBlank="1" showInputMessage="1" showErrorMessage="1" xr:uid="{00000000-0002-0000-0400-000004000000}">
          <x14:formula1>
            <xm:f>'Data References'!$D$2:$D$8</xm:f>
          </x14:formula1>
          <xm:sqref>D16:F300</xm:sqref>
        </x14:dataValidation>
        <x14:dataValidation type="list" allowBlank="1" showInputMessage="1" showErrorMessage="1" xr:uid="{5F4B03E0-F0E2-45B6-B63C-E66419C9584C}">
          <x14:formula1>
            <xm:f>'Data References'!$B$2:$B$7</xm:f>
          </x14:formula1>
          <xm:sqref>N16:N300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P301"/>
  <sheetViews>
    <sheetView showGridLines="0" zoomScaleNormal="100" workbookViewId="0">
      <selection activeCell="D301" sqref="D301"/>
    </sheetView>
  </sheetViews>
  <sheetFormatPr defaultColWidth="9.140625" defaultRowHeight="16.5" x14ac:dyDescent="0.3"/>
  <cols>
    <col min="1" max="1" width="20.28515625" style="6" customWidth="1"/>
    <col min="2" max="2" width="20.5703125" style="6" customWidth="1"/>
    <col min="3" max="3" width="27.85546875" style="6" bestFit="1" customWidth="1"/>
    <col min="4" max="4" width="40.140625" style="6" customWidth="1"/>
    <col min="5" max="6" width="9.140625" style="6"/>
    <col min="7" max="7" width="42.7109375" style="6" customWidth="1"/>
    <col min="8" max="8" width="14.7109375" style="6" customWidth="1"/>
    <col min="9" max="9" width="3" style="6" customWidth="1"/>
    <col min="10" max="10" width="4.42578125" style="6" customWidth="1"/>
    <col min="11" max="11" width="9.42578125" style="6" customWidth="1"/>
    <col min="12" max="12" width="10.42578125" style="6" customWidth="1"/>
    <col min="13" max="13" width="6.5703125" style="6" customWidth="1"/>
    <col min="14" max="14" width="6.28515625" style="6" customWidth="1"/>
    <col min="15" max="16384" width="9.140625" style="6"/>
  </cols>
  <sheetData>
    <row r="1" spans="1:16" ht="20.25" x14ac:dyDescent="0.3">
      <c r="A1" s="47" t="s">
        <v>97</v>
      </c>
    </row>
    <row r="2" spans="1:16" ht="21" thickBot="1" x14ac:dyDescent="0.35">
      <c r="A2" s="47" t="s">
        <v>96</v>
      </c>
      <c r="G2" s="194" t="s">
        <v>101</v>
      </c>
      <c r="H2" s="194"/>
    </row>
    <row r="3" spans="1:16" ht="20.25" x14ac:dyDescent="0.3">
      <c r="A3" s="47"/>
      <c r="G3" s="184" t="str">
        <f>IF(AND(K12=0,K23=0),"No samples have been documented. Please enter data on the appropriate regional INPUT sheet.",IF(OR($K$12&gt;=2,$K$23&gt;=10),"Congratulations on achieving the target!","Unfortunately, the adaptive management targets are not met. Review your results and describe your adaptive management considerations in your annual report."))</f>
        <v>No samples have been documented. Please enter data on the appropriate regional INPUT sheet.</v>
      </c>
      <c r="H3" s="185"/>
    </row>
    <row r="4" spans="1:16" ht="20.25" x14ac:dyDescent="0.3">
      <c r="A4" s="47" t="s">
        <v>98</v>
      </c>
      <c r="B4" s="190">
        <f>'INPUT Western &amp; Southern Data'!B3</f>
        <v>0</v>
      </c>
      <c r="C4" s="190"/>
      <c r="G4" s="186"/>
      <c r="H4" s="187"/>
    </row>
    <row r="5" spans="1:16" ht="21" thickBot="1" x14ac:dyDescent="0.35">
      <c r="A5" s="47" t="s">
        <v>99</v>
      </c>
      <c r="B5" s="192"/>
      <c r="C5" s="192"/>
      <c r="G5" s="188"/>
      <c r="H5" s="189"/>
    </row>
    <row r="6" spans="1:16" ht="20.25" x14ac:dyDescent="0.3">
      <c r="A6" s="47"/>
      <c r="H6" s="115" t="s">
        <v>169</v>
      </c>
      <c r="P6"/>
    </row>
    <row r="7" spans="1:16" ht="20.45" customHeight="1" thickBot="1" x14ac:dyDescent="0.35">
      <c r="A7" s="48" t="s">
        <v>83</v>
      </c>
      <c r="B7" s="48" t="s">
        <v>3</v>
      </c>
      <c r="C7" s="48" t="s">
        <v>121</v>
      </c>
      <c r="D7" s="48" t="s">
        <v>100</v>
      </c>
      <c r="G7" s="117" t="s">
        <v>173</v>
      </c>
      <c r="H7" s="116" t="str">
        <f>IF(K12 = "N/A", "N/A", IF(K12&gt;2,"✔","☹"))</f>
        <v>☹</v>
      </c>
    </row>
    <row r="8" spans="1:16" ht="15" customHeight="1" x14ac:dyDescent="0.3">
      <c r="A8" s="6" t="str">
        <f>IF(ISBLANK('INPUT Western &amp; Southern Data'!A16), "", 'INPUT Western &amp; Southern Data'!A16)</f>
        <v/>
      </c>
      <c r="B8" s="82" t="str">
        <f>IFERROR(IF(VLOOKUP(Table110[[#This Row],[Site ID]],'INPUT Western &amp; Southern Data'!$A$16:$S$300,12, FALSE) = "", "", VLOOKUP(Table110[[#This Row],[Site ID]],'INPUT Western &amp; Southern Data'!$A$16:$S$300,12, FALSE)), "")</f>
        <v/>
      </c>
      <c r="C8" s="82" t="str">
        <f>IFERROR(VLOOKUP(Table110[[#This Row],[Site ID]],'INPUT Western &amp; Southern Data'!$A$16:$S$300,15, FALSE), "")</f>
        <v/>
      </c>
      <c r="D8" s="66" t="str">
        <f>IF(ISBLANK('INPUT Western &amp; Southern Data'!Q16), "", 'INPUT Western &amp; Southern Data'!Q16)</f>
        <v/>
      </c>
      <c r="G8" s="50" t="s">
        <v>102</v>
      </c>
      <c r="H8" s="205" t="str">
        <f>IF(COUNTIF(B8:B301, "&gt;0"), COUNTIF(B8:B301, "&gt;0"), "N/A")</f>
        <v>N/A</v>
      </c>
      <c r="J8"/>
      <c r="L8" s="119"/>
      <c r="M8" s="119"/>
      <c r="N8" s="119"/>
      <c r="O8" s="119"/>
    </row>
    <row r="9" spans="1:16" ht="16.5" customHeight="1" thickBot="1" x14ac:dyDescent="0.35">
      <c r="A9" s="6" t="str">
        <f>IF(ISBLANK('INPUT Western &amp; Southern Data'!A17), "", 'INPUT Western &amp; Southern Data'!A17)</f>
        <v/>
      </c>
      <c r="B9" s="82" t="str">
        <f>IFERROR(IF(VLOOKUP(Table110[[#This Row],[Site ID]],'INPUT Western &amp; Southern Data'!$A$16:$S$300,12, FALSE) = "", "", VLOOKUP(Table110[[#This Row],[Site ID]],'INPUT Western &amp; Southern Data'!$A$16:$S$300,12, FALSE)), "")</f>
        <v/>
      </c>
      <c r="C9" s="82" t="str">
        <f>IFERROR(VLOOKUP(Table110[[#This Row],[Site ID]],'INPUT Western &amp; Southern Data'!$A$16:$S$300,15, FALSE), "")</f>
        <v/>
      </c>
      <c r="D9" s="66" t="str">
        <f>IF(ISBLANK('INPUT Western &amp; Southern Data'!Q17), "", 'INPUT Western &amp; Southern Data'!Q17)</f>
        <v/>
      </c>
      <c r="G9" s="51" t="s">
        <v>103</v>
      </c>
      <c r="H9" s="204" t="str">
        <f>IF(COUNTIF(B8:B301, "&gt;2"), COUNTIF(B8:B301, "&gt;2"), "N/A")</f>
        <v>N/A</v>
      </c>
      <c r="J9"/>
      <c r="L9" s="119"/>
      <c r="M9" s="119"/>
      <c r="N9" s="119"/>
      <c r="O9" s="119"/>
    </row>
    <row r="10" spans="1:16" ht="16.5" customHeight="1" x14ac:dyDescent="0.3">
      <c r="A10" s="6" t="str">
        <f>IF(ISBLANK('INPUT Western &amp; Southern Data'!A18), "", 'INPUT Western &amp; Southern Data'!A18)</f>
        <v/>
      </c>
      <c r="B10" s="82" t="str">
        <f>IFERROR(IF(VLOOKUP(Table110[[#This Row],[Site ID]],'INPUT Western &amp; Southern Data'!$A$16:$S$300,12, FALSE) = "", "", VLOOKUP(Table110[[#This Row],[Site ID]],'INPUT Western &amp; Southern Data'!$A$16:$S$300,12, FALSE)), "")</f>
        <v/>
      </c>
      <c r="C10" s="82" t="str">
        <f>IFERROR(VLOOKUP(Table110[[#This Row],[Site ID]],'INPUT Western &amp; Southern Data'!$A$16:$S$300,15, FALSE), "")</f>
        <v/>
      </c>
      <c r="D10" s="66" t="str">
        <f>IF(ISBLANK('INPUT Western &amp; Southern Data'!Q18), "", 'INPUT Western &amp; Southern Data'!Q18)</f>
        <v/>
      </c>
      <c r="G10" s="51" t="s">
        <v>104</v>
      </c>
      <c r="H10" s="53" t="str">
        <f>IF($H$9 = "N/A", "N/A", $H$9/$H$15)</f>
        <v>N/A</v>
      </c>
      <c r="J10"/>
      <c r="K10" s="177" t="s">
        <v>171</v>
      </c>
      <c r="L10" s="178"/>
      <c r="M10" s="178"/>
      <c r="N10" s="179"/>
      <c r="O10" s="119"/>
    </row>
    <row r="11" spans="1:16" ht="17.25" customHeight="1" x14ac:dyDescent="0.3">
      <c r="A11" s="6" t="str">
        <f>IF(ISBLANK('INPUT Western &amp; Southern Data'!A19), "", 'INPUT Western &amp; Southern Data'!A19)</f>
        <v/>
      </c>
      <c r="B11" s="82" t="str">
        <f>IFERROR(IF(VLOOKUP(Table110[[#This Row],[Site ID]],'INPUT Western &amp; Southern Data'!$A$16:$S$300,12, FALSE) = "", "", VLOOKUP(Table110[[#This Row],[Site ID]],'INPUT Western &amp; Southern Data'!$A$16:$S$300,12, FALSE)), "")</f>
        <v/>
      </c>
      <c r="C11" s="82" t="str">
        <f>IFERROR(VLOOKUP(Table110[[#This Row],[Site ID]],'INPUT Western &amp; Southern Data'!$A$16:$S$300,15, FALSE), "")</f>
        <v/>
      </c>
      <c r="D11" s="66" t="str">
        <f>IF(ISBLANK('INPUT Western &amp; Southern Data'!Q19), "", 'INPUT Western &amp; Southern Data'!Q19)</f>
        <v/>
      </c>
      <c r="G11" s="51" t="s">
        <v>105</v>
      </c>
      <c r="H11" s="52" t="str">
        <f>IFERROR(AVERAGE(Table110[[#All],[Milkweed Count]]), "N/A")</f>
        <v>N/A</v>
      </c>
      <c r="J11"/>
      <c r="K11" s="180"/>
      <c r="L11" s="181"/>
      <c r="M11" s="181"/>
      <c r="N11" s="182"/>
      <c r="O11" s="119"/>
    </row>
    <row r="12" spans="1:16" ht="16.5" customHeight="1" x14ac:dyDescent="0.3">
      <c r="A12" s="6" t="str">
        <f>IF(ISBLANK('INPUT Western &amp; Southern Data'!A20), "", 'INPUT Western &amp; Southern Data'!A20)</f>
        <v/>
      </c>
      <c r="B12" s="82" t="str">
        <f>IFERROR(IF(VLOOKUP(Table110[[#This Row],[Site ID]],'INPUT Western &amp; Southern Data'!$A$16:$S$300,12, FALSE) = "", "", VLOOKUP(Table110[[#This Row],[Site ID]],'INPUT Western &amp; Southern Data'!$A$16:$S$300,12, FALSE)), "")</f>
        <v/>
      </c>
      <c r="C12" s="82" t="str">
        <f>IFERROR(VLOOKUP(Table110[[#This Row],[Site ID]],'INPUT Western &amp; Southern Data'!$A$16:$S$300,15, FALSE), "")</f>
        <v/>
      </c>
      <c r="D12" s="66" t="str">
        <f>IF(ISBLANK('INPUT Western &amp; Southern Data'!Q20), "", 'INPUT Western &amp; Southern Data'!Q20)</f>
        <v/>
      </c>
      <c r="G12" s="51" t="s">
        <v>106</v>
      </c>
      <c r="H12" s="52" t="str">
        <f>IFERROR(STDEV(Table110[[#All],[Milkweed Count]]), "N/A")</f>
        <v>N/A</v>
      </c>
      <c r="J12"/>
      <c r="K12" s="129">
        <f>IFERROR(IF($H$11-$H$16&lt;0,0,$H$11-$H$16),0)</f>
        <v>0</v>
      </c>
      <c r="L12" s="124" t="s">
        <v>170</v>
      </c>
      <c r="M12" s="120"/>
      <c r="N12" s="121"/>
      <c r="O12" s="48"/>
    </row>
    <row r="13" spans="1:16" ht="16.5" customHeight="1" thickBot="1" x14ac:dyDescent="0.35">
      <c r="A13" s="6" t="str">
        <f>IF(ISBLANK('INPUT Western &amp; Southern Data'!A21), "", 'INPUT Western &amp; Southern Data'!A21)</f>
        <v/>
      </c>
      <c r="B13" s="82" t="str">
        <f>IFERROR(IF(VLOOKUP(Table110[[#This Row],[Site ID]],'INPUT Western &amp; Southern Data'!$A$16:$S$300,12, FALSE) = "", "", VLOOKUP(Table110[[#This Row],[Site ID]],'INPUT Western &amp; Southern Data'!$A$16:$S$300,12, FALSE)), "")</f>
        <v/>
      </c>
      <c r="C13" s="82" t="str">
        <f>IFERROR(VLOOKUP(Table110[[#This Row],[Site ID]],'INPUT Western &amp; Southern Data'!$A$16:$S$300,15, FALSE), "")</f>
        <v/>
      </c>
      <c r="D13" s="66" t="str">
        <f>IF(ISBLANK('INPUT Western &amp; Southern Data'!Q21), "", 'INPUT Western &amp; Southern Data'!Q21)</f>
        <v/>
      </c>
      <c r="G13" s="51" t="s">
        <v>107</v>
      </c>
      <c r="H13" s="204" t="str">
        <f>IF(COUNT(B8:B301)&gt;0,MIN(B8:B301), "N/A")</f>
        <v>N/A</v>
      </c>
      <c r="J13"/>
      <c r="K13" s="130">
        <f>IF(K12 = "N/A", "N/A", ($K$12*43560)/1500)</f>
        <v>0</v>
      </c>
      <c r="L13" s="125" t="s">
        <v>111</v>
      </c>
      <c r="M13" s="122"/>
      <c r="N13" s="123"/>
    </row>
    <row r="14" spans="1:16" ht="16.5" customHeight="1" x14ac:dyDescent="0.3">
      <c r="A14" s="6" t="str">
        <f>IF(ISBLANK('INPUT Western &amp; Southern Data'!A22), "", 'INPUT Western &amp; Southern Data'!A22)</f>
        <v/>
      </c>
      <c r="B14" s="82" t="str">
        <f>IFERROR(IF(VLOOKUP(Table110[[#This Row],[Site ID]],'INPUT Western &amp; Southern Data'!$A$16:$S$300,12, FALSE) = "", "", VLOOKUP(Table110[[#This Row],[Site ID]],'INPUT Western &amp; Southern Data'!$A$16:$S$300,12, FALSE)), "")</f>
        <v/>
      </c>
      <c r="C14" s="82" t="str">
        <f>IFERROR(VLOOKUP(Table110[[#This Row],[Site ID]],'INPUT Western &amp; Southern Data'!$A$16:$S$300,15, FALSE), "")</f>
        <v/>
      </c>
      <c r="D14" s="66" t="str">
        <f>IF(ISBLANK('INPUT Western &amp; Southern Data'!Q22), "", 'INPUT Western &amp; Southern Data'!Q22)</f>
        <v/>
      </c>
      <c r="G14" s="51" t="s">
        <v>108</v>
      </c>
      <c r="H14" s="204" t="str">
        <f>IF(COUNT(B8:B301)&gt;0,MAX(B8:B301), "N/A")</f>
        <v>N/A</v>
      </c>
      <c r="J14"/>
      <c r="K14"/>
      <c r="L14"/>
      <c r="M14"/>
    </row>
    <row r="15" spans="1:16" ht="17.25" customHeight="1" x14ac:dyDescent="0.3">
      <c r="A15" s="6" t="str">
        <f>IF(ISBLANK('INPUT Western &amp; Southern Data'!A23), "", 'INPUT Western &amp; Southern Data'!A23)</f>
        <v/>
      </c>
      <c r="B15" s="82" t="str">
        <f>IFERROR(IF(VLOOKUP(Table110[[#This Row],[Site ID]],'INPUT Western &amp; Southern Data'!$A$16:$S$300,12, FALSE) = "", "", VLOOKUP(Table110[[#This Row],[Site ID]],'INPUT Western &amp; Southern Data'!$A$16:$S$300,12, FALSE)), "")</f>
        <v/>
      </c>
      <c r="C15" s="82" t="str">
        <f>IFERROR(VLOOKUP(Table110[[#This Row],[Site ID]],'INPUT Western &amp; Southern Data'!$A$16:$S$300,15, FALSE), "")</f>
        <v/>
      </c>
      <c r="D15" s="66" t="str">
        <f>IF(ISBLANK('INPUT Western &amp; Southern Data'!Q23), "", 'INPUT Western &amp; Southern Data'!Q23)</f>
        <v/>
      </c>
      <c r="G15" s="51" t="s">
        <v>109</v>
      </c>
      <c r="H15" s="52">
        <f>COUNT(Table110[[#All],[Milkweed Count]])</f>
        <v>0</v>
      </c>
      <c r="J15"/>
      <c r="K15"/>
      <c r="L15"/>
      <c r="M15"/>
    </row>
    <row r="16" spans="1:16" ht="17.25" thickBot="1" x14ac:dyDescent="0.35">
      <c r="A16" s="6" t="str">
        <f>IF(ISBLANK('INPUT Western &amp; Southern Data'!A24), "", 'INPUT Western &amp; Southern Data'!A24)</f>
        <v/>
      </c>
      <c r="B16" s="82" t="str">
        <f>IFERROR(IF(VLOOKUP(Table110[[#This Row],[Site ID]],'INPUT Western &amp; Southern Data'!$A$16:$S$300,12, FALSE) = "", "", VLOOKUP(Table110[[#This Row],[Site ID]],'INPUT Western &amp; Southern Data'!$A$16:$S$300,12, FALSE)), "")</f>
        <v/>
      </c>
      <c r="C16" s="82" t="str">
        <f>IFERROR(VLOOKUP(Table110[[#This Row],[Site ID]],'INPUT Western &amp; Southern Data'!$A$16:$S$300,15, FALSE), "")</f>
        <v/>
      </c>
      <c r="D16" s="66" t="str">
        <f>IF(ISBLANK('INPUT Western &amp; Southern Data'!Q24), "", 'INPUT Western &amp; Southern Data'!Q24)</f>
        <v/>
      </c>
      <c r="G16" s="54" t="s">
        <v>110</v>
      </c>
      <c r="H16" s="55" t="str">
        <f>IF(H15=0,"N/A",_xlfn.CONFIDENCE.T(0.1,$H$12,$H$15))</f>
        <v>N/A</v>
      </c>
    </row>
    <row r="17" spans="1:16" x14ac:dyDescent="0.3">
      <c r="A17" s="6" t="str">
        <f>IF(ISBLANK('INPUT Western &amp; Southern Data'!A25), "", 'INPUT Western &amp; Southern Data'!A25)</f>
        <v/>
      </c>
      <c r="B17" s="82" t="str">
        <f>IFERROR(IF(VLOOKUP(Table110[[#This Row],[Site ID]],'INPUT Western &amp; Southern Data'!$A$16:$S$300,12, FALSE) = "", "", VLOOKUP(Table110[[#This Row],[Site ID]],'INPUT Western &amp; Southern Data'!$A$16:$S$300,12, FALSE)), "")</f>
        <v/>
      </c>
      <c r="C17" s="82" t="str">
        <f>IFERROR(VLOOKUP(Table110[[#This Row],[Site ID]],'INPUT Western &amp; Southern Data'!$A$16:$S$300,15, FALSE), "")</f>
        <v/>
      </c>
      <c r="D17" s="66" t="str">
        <f>IF(ISBLANK('INPUT Western &amp; Southern Data'!Q25), "", 'INPUT Western &amp; Southern Data'!Q25)</f>
        <v/>
      </c>
      <c r="H17" s="127"/>
    </row>
    <row r="18" spans="1:16" x14ac:dyDescent="0.3">
      <c r="A18" s="6" t="str">
        <f>IF(ISBLANK('INPUT Western &amp; Southern Data'!A26), "", 'INPUT Western &amp; Southern Data'!A26)</f>
        <v/>
      </c>
      <c r="B18" s="82" t="str">
        <f>IFERROR(IF(VLOOKUP(Table110[[#This Row],[Site ID]],'INPUT Western &amp; Southern Data'!$A$16:$S$300,12, FALSE) = "", "", VLOOKUP(Table110[[#This Row],[Site ID]],'INPUT Western &amp; Southern Data'!$A$16:$S$300,12, FALSE)), "")</f>
        <v/>
      </c>
      <c r="C18" s="82" t="str">
        <f>IFERROR(VLOOKUP(Table110[[#This Row],[Site ID]],'INPUT Western &amp; Southern Data'!$A$16:$S$300,15, FALSE), "")</f>
        <v/>
      </c>
      <c r="D18" s="66" t="str">
        <f>IF(ISBLANK('INPUT Western &amp; Southern Data'!Q26), "", 'INPUT Western &amp; Southern Data'!Q26)</f>
        <v/>
      </c>
      <c r="H18" s="115" t="s">
        <v>169</v>
      </c>
    </row>
    <row r="19" spans="1:16" ht="19.5" thickBot="1" x14ac:dyDescent="0.35">
      <c r="A19" s="6" t="str">
        <f>IF(ISBLANK('INPUT Western &amp; Southern Data'!A27), "", 'INPUT Western &amp; Southern Data'!A27)</f>
        <v/>
      </c>
      <c r="B19" s="82" t="str">
        <f>IFERROR(IF(VLOOKUP(Table110[[#This Row],[Site ID]],'INPUT Western &amp; Southern Data'!$A$16:$S$300,12, FALSE) = "", "", VLOOKUP(Table110[[#This Row],[Site ID]],'INPUT Western &amp; Southern Data'!$A$16:$S$300,12, FALSE)), "")</f>
        <v/>
      </c>
      <c r="C19" s="82" t="str">
        <f>IFERROR(VLOOKUP(Table110[[#This Row],[Site ID]],'INPUT Western &amp; Southern Data'!$A$16:$S$300,15, FALSE), "")</f>
        <v/>
      </c>
      <c r="D19" s="66" t="str">
        <f>IF(ISBLANK('INPUT Western &amp; Southern Data'!Q27), "", 'INPUT Western &amp; Southern Data'!Q27)</f>
        <v/>
      </c>
      <c r="G19" s="117" t="s">
        <v>172</v>
      </c>
      <c r="H19" s="118" t="str">
        <f>IF(K23 = "N/A", "N/A", IF(K23&gt;10,"✔","☹"))</f>
        <v>☹</v>
      </c>
      <c r="I19" s="48"/>
      <c r="J19" s="114"/>
      <c r="K19" s="48"/>
      <c r="L19" s="48"/>
      <c r="M19" s="48"/>
      <c r="N19" s="48"/>
      <c r="O19" s="48"/>
      <c r="P19" s="48"/>
    </row>
    <row r="20" spans="1:16" ht="17.25" thickBot="1" x14ac:dyDescent="0.35">
      <c r="A20" s="6" t="str">
        <f>IF(ISBLANK('INPUT Western &amp; Southern Data'!A28), "", 'INPUT Western &amp; Southern Data'!A28)</f>
        <v/>
      </c>
      <c r="B20" s="82" t="str">
        <f>IFERROR(IF(VLOOKUP(Table110[[#This Row],[Site ID]],'INPUT Western &amp; Southern Data'!$A$16:$S$300,12, FALSE) = "", "", VLOOKUP(Table110[[#This Row],[Site ID]],'INPUT Western &amp; Southern Data'!$A$16:$S$300,12, FALSE)), "")</f>
        <v/>
      </c>
      <c r="C20" s="82" t="str">
        <f>IFERROR(VLOOKUP(Table110[[#This Row],[Site ID]],'INPUT Western &amp; Southern Data'!$A$16:$S$300,15, FALSE), "")</f>
        <v/>
      </c>
      <c r="D20" s="66" t="str">
        <f>IF(ISBLANK('INPUT Western &amp; Southern Data'!Q28), "", 'INPUT Western &amp; Southern Data'!Q28)</f>
        <v/>
      </c>
      <c r="G20" s="50" t="s">
        <v>112</v>
      </c>
      <c r="H20" s="205" t="str">
        <f>IF(COUNTIF(C8:C301, "&gt;0"), COUNTIF(C8:C301, "&gt;0"), "N/A")</f>
        <v>N/A</v>
      </c>
    </row>
    <row r="21" spans="1:16" ht="18.600000000000001" customHeight="1" x14ac:dyDescent="0.3">
      <c r="A21" s="6" t="str">
        <f>IF(ISBLANK('INPUT Western &amp; Southern Data'!A29), "", 'INPUT Western &amp; Southern Data'!A29)</f>
        <v/>
      </c>
      <c r="B21" s="82" t="str">
        <f>IFERROR(IF(VLOOKUP(Table110[[#This Row],[Site ID]],'INPUT Western &amp; Southern Data'!$A$16:$S$300,12, FALSE) = "", "", VLOOKUP(Table110[[#This Row],[Site ID]],'INPUT Western &amp; Southern Data'!$A$16:$S$300,12, FALSE)), "")</f>
        <v/>
      </c>
      <c r="C21" s="82" t="str">
        <f>IFERROR(VLOOKUP(Table110[[#This Row],[Site ID]],'INPUT Western &amp; Southern Data'!$A$16:$S$300,15, FALSE), "")</f>
        <v/>
      </c>
      <c r="D21" s="66" t="str">
        <f>IF(ISBLANK('INPUT Western &amp; Southern Data'!Q29), "", 'INPUT Western &amp; Southern Data'!Q29)</f>
        <v/>
      </c>
      <c r="G21" s="51" t="s">
        <v>113</v>
      </c>
      <c r="H21" s="204" t="str">
        <f>IF(COUNTIF(C8:C301, "&gt;10"), COUNTIF(C8:C301, "&gt;10"), "N/A")</f>
        <v>N/A</v>
      </c>
      <c r="K21" s="177" t="s">
        <v>171</v>
      </c>
      <c r="L21" s="178"/>
      <c r="M21" s="178"/>
      <c r="N21" s="179"/>
    </row>
    <row r="22" spans="1:16" x14ac:dyDescent="0.3">
      <c r="A22" s="6" t="str">
        <f>IF(ISBLANK('INPUT Western &amp; Southern Data'!A30), "", 'INPUT Western &amp; Southern Data'!A30)</f>
        <v/>
      </c>
      <c r="B22" s="82" t="str">
        <f>IFERROR(IF(VLOOKUP(Table110[[#This Row],[Site ID]],'INPUT Western &amp; Southern Data'!$A$16:$S$300,12, FALSE) = "", "", VLOOKUP(Table110[[#This Row],[Site ID]],'INPUT Western &amp; Southern Data'!$A$16:$S$300,12, FALSE)), "")</f>
        <v/>
      </c>
      <c r="C22" s="82" t="str">
        <f>IFERROR(VLOOKUP(Table110[[#This Row],[Site ID]],'INPUT Western &amp; Southern Data'!$A$16:$S$300,15, FALSE), "")</f>
        <v/>
      </c>
      <c r="D22" s="66" t="str">
        <f>IF(ISBLANK('INPUT Western &amp; Southern Data'!Q30), "", 'INPUT Western &amp; Southern Data'!Q30)</f>
        <v/>
      </c>
      <c r="G22" s="51" t="s">
        <v>114</v>
      </c>
      <c r="H22" s="53" t="str">
        <f>IF($H$21 = "N/A", "N/A", $H$21/$H$27)</f>
        <v>N/A</v>
      </c>
      <c r="K22" s="180"/>
      <c r="L22" s="181"/>
      <c r="M22" s="181"/>
      <c r="N22" s="182"/>
    </row>
    <row r="23" spans="1:16" ht="17.25" thickBot="1" x14ac:dyDescent="0.35">
      <c r="A23" s="6" t="str">
        <f>IF(ISBLANK('INPUT Western &amp; Southern Data'!A31), "", 'INPUT Western &amp; Southern Data'!A31)</f>
        <v/>
      </c>
      <c r="B23" s="82" t="str">
        <f>IFERROR(IF(VLOOKUP(Table110[[#This Row],[Site ID]],'INPUT Western &amp; Southern Data'!$A$16:$S$300,12, FALSE) = "", "", VLOOKUP(Table110[[#This Row],[Site ID]],'INPUT Western &amp; Southern Data'!$A$16:$S$300,12, FALSE)), "")</f>
        <v/>
      </c>
      <c r="C23" s="82" t="str">
        <f>IFERROR(VLOOKUP(Table110[[#This Row],[Site ID]],'INPUT Western &amp; Southern Data'!$A$16:$S$300,15, FALSE), "")</f>
        <v/>
      </c>
      <c r="D23" s="66" t="str">
        <f>IF(ISBLANK('INPUT Western &amp; Southern Data'!Q31), "", 'INPUT Western &amp; Southern Data'!Q31)</f>
        <v/>
      </c>
      <c r="G23" s="51" t="s">
        <v>105</v>
      </c>
      <c r="H23" s="204" t="str">
        <f>IFERROR(AVERAGE(C8:C301), "N/A")</f>
        <v>N/A</v>
      </c>
      <c r="K23" s="128">
        <f>IFERROR(IF($H$23-$H$28&lt;0,0,$H$23-$H$28),0)</f>
        <v>0</v>
      </c>
      <c r="L23" s="125" t="s">
        <v>174</v>
      </c>
      <c r="M23" s="122"/>
      <c r="N23" s="126"/>
    </row>
    <row r="24" spans="1:16" x14ac:dyDescent="0.3">
      <c r="A24" s="6" t="str">
        <f>IF(ISBLANK('INPUT Western &amp; Southern Data'!A32), "", 'INPUT Western &amp; Southern Data'!A32)</f>
        <v/>
      </c>
      <c r="B24" s="82" t="str">
        <f>IFERROR(IF(VLOOKUP(Table110[[#This Row],[Site ID]],'INPUT Western &amp; Southern Data'!$A$16:$S$300,12, FALSE) = "", "", VLOOKUP(Table110[[#This Row],[Site ID]],'INPUT Western &amp; Southern Data'!$A$16:$S$300,12, FALSE)), "")</f>
        <v/>
      </c>
      <c r="C24" s="82" t="str">
        <f>IFERROR(VLOOKUP(Table110[[#This Row],[Site ID]],'INPUT Western &amp; Southern Data'!$A$16:$S$300,15, FALSE), "")</f>
        <v/>
      </c>
      <c r="D24" s="66" t="str">
        <f>IF(ISBLANK('INPUT Western &amp; Southern Data'!Q32), "", 'INPUT Western &amp; Southern Data'!Q32)</f>
        <v/>
      </c>
      <c r="G24" s="51" t="s">
        <v>106</v>
      </c>
      <c r="H24" s="204" t="str">
        <f>IFERROR(STDEV(C8:C301), "N/A")</f>
        <v>N/A</v>
      </c>
    </row>
    <row r="25" spans="1:16" x14ac:dyDescent="0.3">
      <c r="A25" s="6" t="str">
        <f>IF(ISBLANK('INPUT Western &amp; Southern Data'!A33), "", 'INPUT Western &amp; Southern Data'!A33)</f>
        <v/>
      </c>
      <c r="B25" s="82" t="str">
        <f>IFERROR(IF(VLOOKUP(Table110[[#This Row],[Site ID]],'INPUT Western &amp; Southern Data'!$A$16:$S$300,12, FALSE) = "", "", VLOOKUP(Table110[[#This Row],[Site ID]],'INPUT Western &amp; Southern Data'!$A$16:$S$300,12, FALSE)), "")</f>
        <v/>
      </c>
      <c r="C25" s="82" t="str">
        <f>IFERROR(VLOOKUP(Table110[[#This Row],[Site ID]],'INPUT Western &amp; Southern Data'!$A$16:$S$300,15, FALSE), "")</f>
        <v/>
      </c>
      <c r="D25" s="66" t="str">
        <f>IF(ISBLANK('INPUT Western &amp; Southern Data'!Q33), "", 'INPUT Western &amp; Southern Data'!Q33)</f>
        <v/>
      </c>
      <c r="G25" s="51" t="s">
        <v>107</v>
      </c>
      <c r="H25" s="204" t="str">
        <f>IF(COUNT(C8:C301)&gt;0,MIN(C8:C301), "N/A")</f>
        <v>N/A</v>
      </c>
    </row>
    <row r="26" spans="1:16" x14ac:dyDescent="0.3">
      <c r="A26" s="6" t="str">
        <f>IF(ISBLANK('INPUT Western &amp; Southern Data'!A34), "", 'INPUT Western &amp; Southern Data'!A34)</f>
        <v/>
      </c>
      <c r="B26" s="82" t="str">
        <f>IFERROR(IF(VLOOKUP(Table110[[#This Row],[Site ID]],'INPUT Western &amp; Southern Data'!$A$16:$S$300,12, FALSE) = "", "", VLOOKUP(Table110[[#This Row],[Site ID]],'INPUT Western &amp; Southern Data'!$A$16:$S$300,12, FALSE)), "")</f>
        <v/>
      </c>
      <c r="C26" s="82" t="str">
        <f>IFERROR(VLOOKUP(Table110[[#This Row],[Site ID]],'INPUT Western &amp; Southern Data'!$A$16:$S$300,15, FALSE), "")</f>
        <v/>
      </c>
      <c r="D26" s="66" t="str">
        <f>IF(ISBLANK('INPUT Western &amp; Southern Data'!Q34), "", 'INPUT Western &amp; Southern Data'!Q34)</f>
        <v/>
      </c>
      <c r="G26" s="51" t="s">
        <v>108</v>
      </c>
      <c r="H26" s="204" t="str">
        <f>IF(COUNT(C8:C301)&gt;0,MAX(C8:C301), "N/A")</f>
        <v>N/A</v>
      </c>
    </row>
    <row r="27" spans="1:16" x14ac:dyDescent="0.3">
      <c r="A27" s="6" t="str">
        <f>IF(ISBLANK('INPUT Western &amp; Southern Data'!A35), "", 'INPUT Western &amp; Southern Data'!A35)</f>
        <v/>
      </c>
      <c r="B27" s="82" t="str">
        <f>IFERROR(IF(VLOOKUP(Table110[[#This Row],[Site ID]],'INPUT Western &amp; Southern Data'!$A$16:$S$300,12, FALSE) = "", "", VLOOKUP(Table110[[#This Row],[Site ID]],'INPUT Western &amp; Southern Data'!$A$16:$S$300,12, FALSE)), "")</f>
        <v/>
      </c>
      <c r="C27" s="82" t="str">
        <f>IFERROR(VLOOKUP(Table110[[#This Row],[Site ID]],'INPUT Western &amp; Southern Data'!$A$16:$S$300,15, FALSE), "")</f>
        <v/>
      </c>
      <c r="D27" s="66" t="str">
        <f>IF(ISBLANK('INPUT Western &amp; Southern Data'!Q35), "", 'INPUT Western &amp; Southern Data'!Q35)</f>
        <v/>
      </c>
      <c r="G27" s="51" t="s">
        <v>109</v>
      </c>
      <c r="H27" s="52">
        <f>COUNT(Table110[[#All],[Nectar Resources Cover (%)]])</f>
        <v>0</v>
      </c>
    </row>
    <row r="28" spans="1:16" ht="17.25" thickBot="1" x14ac:dyDescent="0.35">
      <c r="A28" s="6" t="str">
        <f>IF(ISBLANK('INPUT Western &amp; Southern Data'!A36), "", 'INPUT Western &amp; Southern Data'!A36)</f>
        <v/>
      </c>
      <c r="B28" s="82" t="str">
        <f>IFERROR(IF(VLOOKUP(Table110[[#This Row],[Site ID]],'INPUT Western &amp; Southern Data'!$A$16:$S$300,12, FALSE) = "", "", VLOOKUP(Table110[[#This Row],[Site ID]],'INPUT Western &amp; Southern Data'!$A$16:$S$300,12, FALSE)), "")</f>
        <v/>
      </c>
      <c r="C28" s="82" t="str">
        <f>IFERROR(VLOOKUP(Table110[[#This Row],[Site ID]],'INPUT Western &amp; Southern Data'!$A$16:$S$300,15, FALSE), "")</f>
        <v/>
      </c>
      <c r="D28" s="66" t="str">
        <f>IF(ISBLANK('INPUT Western &amp; Southern Data'!Q36), "", 'INPUT Western &amp; Southern Data'!Q36)</f>
        <v/>
      </c>
      <c r="G28" s="54" t="s">
        <v>110</v>
      </c>
      <c r="H28" s="55" t="str">
        <f>IF(H27=0,"N/A",_xlfn.CONFIDENCE.T(0.1,$H$24,$H$27))</f>
        <v>N/A</v>
      </c>
    </row>
    <row r="29" spans="1:16" x14ac:dyDescent="0.3">
      <c r="A29" s="6" t="str">
        <f>IF(ISBLANK('INPUT Western &amp; Southern Data'!A37), "", 'INPUT Western &amp; Southern Data'!A37)</f>
        <v/>
      </c>
      <c r="B29" s="82" t="str">
        <f>IFERROR(IF(VLOOKUP(Table110[[#This Row],[Site ID]],'INPUT Western &amp; Southern Data'!$A$16:$S$300,12, FALSE) = "", "", VLOOKUP(Table110[[#This Row],[Site ID]],'INPUT Western &amp; Southern Data'!$A$16:$S$300,12, FALSE)), "")</f>
        <v/>
      </c>
      <c r="C29" s="82" t="str">
        <f>IFERROR(VLOOKUP(Table110[[#This Row],[Site ID]],'INPUT Western &amp; Southern Data'!$A$16:$S$300,15, FALSE), "")</f>
        <v/>
      </c>
      <c r="D29" s="66" t="str">
        <f>IF(ISBLANK('INPUT Western &amp; Southern Data'!Q37), "", 'INPUT Western &amp; Southern Data'!Q37)</f>
        <v/>
      </c>
      <c r="I29"/>
      <c r="J29"/>
      <c r="K29"/>
      <c r="L29"/>
      <c r="M29"/>
      <c r="N29"/>
      <c r="O29"/>
    </row>
    <row r="30" spans="1:16" x14ac:dyDescent="0.3">
      <c r="A30" s="6" t="str">
        <f>IF(ISBLANK('INPUT Western &amp; Southern Data'!A38), "", 'INPUT Western &amp; Southern Data'!A38)</f>
        <v/>
      </c>
      <c r="B30" s="82" t="str">
        <f>IFERROR(IF(VLOOKUP(Table110[[#This Row],[Site ID]],'INPUT Western &amp; Southern Data'!$A$16:$S$300,12, FALSE) = "", "", VLOOKUP(Table110[[#This Row],[Site ID]],'INPUT Western &amp; Southern Data'!$A$16:$S$300,12, FALSE)), "")</f>
        <v/>
      </c>
      <c r="C30" s="82" t="str">
        <f>IFERROR(VLOOKUP(Table110[[#This Row],[Site ID]],'INPUT Western &amp; Southern Data'!$A$16:$S$300,15, FALSE), "")</f>
        <v/>
      </c>
      <c r="D30" s="66" t="str">
        <f>IF(ISBLANK('INPUT Western &amp; Southern Data'!Q38), "", 'INPUT Western &amp; Southern Data'!Q38)</f>
        <v/>
      </c>
      <c r="G30"/>
      <c r="H30"/>
    </row>
    <row r="31" spans="1:16" x14ac:dyDescent="0.3">
      <c r="A31" s="6" t="str">
        <f>IF(ISBLANK('INPUT Western &amp; Southern Data'!A39), "", 'INPUT Western &amp; Southern Data'!A39)</f>
        <v/>
      </c>
      <c r="B31" s="82" t="str">
        <f>IFERROR(IF(VLOOKUP(Table110[[#This Row],[Site ID]],'INPUT Western &amp; Southern Data'!$A$16:$S$300,12, FALSE) = "", "", VLOOKUP(Table110[[#This Row],[Site ID]],'INPUT Western &amp; Southern Data'!$A$16:$S$300,12, FALSE)), "")</f>
        <v/>
      </c>
      <c r="C31" s="82" t="str">
        <f>IFERROR(VLOOKUP(Table110[[#This Row],[Site ID]],'INPUT Western &amp; Southern Data'!$A$16:$S$300,15, FALSE), "")</f>
        <v/>
      </c>
      <c r="D31" s="66" t="str">
        <f>IF(ISBLANK('INPUT Western &amp; Southern Data'!Q39), "", 'INPUT Western &amp; Southern Data'!Q39)</f>
        <v/>
      </c>
    </row>
    <row r="32" spans="1:16" x14ac:dyDescent="0.3">
      <c r="A32" s="6" t="str">
        <f>IF(ISBLANK('INPUT Western &amp; Southern Data'!A40), "", 'INPUT Western &amp; Southern Data'!A40)</f>
        <v/>
      </c>
      <c r="B32" s="82" t="str">
        <f>IFERROR(IF(VLOOKUP(Table110[[#This Row],[Site ID]],'INPUT Western &amp; Southern Data'!$A$16:$S$300,12, FALSE) = "", "", VLOOKUP(Table110[[#This Row],[Site ID]],'INPUT Western &amp; Southern Data'!$A$16:$S$300,12, FALSE)), "")</f>
        <v/>
      </c>
      <c r="C32" s="82" t="str">
        <f>IFERROR(VLOOKUP(Table110[[#This Row],[Site ID]],'INPUT Western &amp; Southern Data'!$A$16:$S$300,15, FALSE), "")</f>
        <v/>
      </c>
      <c r="D32" s="66" t="str">
        <f>IF(ISBLANK('INPUT Western &amp; Southern Data'!Q40), "", 'INPUT Western &amp; Southern Data'!Q40)</f>
        <v/>
      </c>
      <c r="G32" s="48"/>
    </row>
    <row r="33" spans="1:8" x14ac:dyDescent="0.3">
      <c r="A33" s="6" t="str">
        <f>IF(ISBLANK('INPUT Western &amp; Southern Data'!A41), "", 'INPUT Western &amp; Southern Data'!A41)</f>
        <v/>
      </c>
      <c r="B33" s="82" t="str">
        <f>IFERROR(IF(VLOOKUP(Table110[[#This Row],[Site ID]],'INPUT Western &amp; Southern Data'!$A$16:$S$300,12, FALSE) = "", "", VLOOKUP(Table110[[#This Row],[Site ID]],'INPUT Western &amp; Southern Data'!$A$16:$S$300,12, FALSE)), "")</f>
        <v/>
      </c>
      <c r="C33" s="82" t="str">
        <f>IFERROR(VLOOKUP(Table110[[#This Row],[Site ID]],'INPUT Western &amp; Southern Data'!$A$16:$S$300,15, FALSE), "")</f>
        <v/>
      </c>
      <c r="D33" s="66" t="str">
        <f>IF(ISBLANK('INPUT Western &amp; Southern Data'!Q41), "", 'INPUT Western &amp; Southern Data'!Q41)</f>
        <v/>
      </c>
      <c r="G33" s="84"/>
      <c r="H33" s="84"/>
    </row>
    <row r="34" spans="1:8" x14ac:dyDescent="0.3">
      <c r="A34" s="6" t="str">
        <f>IF(ISBLANK('INPUT Western &amp; Southern Data'!A42), "", 'INPUT Western &amp; Southern Data'!A42)</f>
        <v/>
      </c>
      <c r="B34" s="82" t="str">
        <f>IFERROR(IF(VLOOKUP(Table110[[#This Row],[Site ID]],'INPUT Western &amp; Southern Data'!$A$16:$S$300,12, FALSE) = "", "", VLOOKUP(Table110[[#This Row],[Site ID]],'INPUT Western &amp; Southern Data'!$A$16:$S$300,12, FALSE)), "")</f>
        <v/>
      </c>
      <c r="C34" s="82" t="str">
        <f>IFERROR(VLOOKUP(Table110[[#This Row],[Site ID]],'INPUT Western &amp; Southern Data'!$A$16:$S$300,15, FALSE), "")</f>
        <v/>
      </c>
      <c r="D34" s="66" t="str">
        <f>IF(ISBLANK('INPUT Western &amp; Southern Data'!Q42), "", 'INPUT Western &amp; Southern Data'!Q42)</f>
        <v/>
      </c>
      <c r="G34" s="84"/>
      <c r="H34" s="84"/>
    </row>
    <row r="35" spans="1:8" ht="14.1" customHeight="1" x14ac:dyDescent="0.3">
      <c r="A35" s="6" t="str">
        <f>IF(ISBLANK('INPUT Western &amp; Southern Data'!A43), "", 'INPUT Western &amp; Southern Data'!A43)</f>
        <v/>
      </c>
      <c r="B35" s="82" t="str">
        <f>IFERROR(IF(VLOOKUP(Table110[[#This Row],[Site ID]],'INPUT Western &amp; Southern Data'!$A$16:$S$300,12, FALSE) = "", "", VLOOKUP(Table110[[#This Row],[Site ID]],'INPUT Western &amp; Southern Data'!$A$16:$S$300,12, FALSE)), "")</f>
        <v/>
      </c>
      <c r="C35" s="82" t="str">
        <f>IFERROR(VLOOKUP(Table110[[#This Row],[Site ID]],'INPUT Western &amp; Southern Data'!$A$16:$S$300,15, FALSE), "")</f>
        <v/>
      </c>
      <c r="D35" s="66" t="str">
        <f>IF(ISBLANK('INPUT Western &amp; Southern Data'!Q43), "", 'INPUT Western &amp; Southern Data'!Q43)</f>
        <v/>
      </c>
      <c r="G35" s="84"/>
      <c r="H35" s="84"/>
    </row>
    <row r="36" spans="1:8" x14ac:dyDescent="0.3">
      <c r="A36" s="6" t="str">
        <f>IF(ISBLANK('INPUT Western &amp; Southern Data'!A44), "", 'INPUT Western &amp; Southern Data'!A44)</f>
        <v/>
      </c>
      <c r="B36" s="82" t="str">
        <f>IFERROR(IF(VLOOKUP(Table110[[#This Row],[Site ID]],'INPUT Western &amp; Southern Data'!$A$16:$S$300,12, FALSE) = "", "", VLOOKUP(Table110[[#This Row],[Site ID]],'INPUT Western &amp; Southern Data'!$A$16:$S$300,12, FALSE)), "")</f>
        <v/>
      </c>
      <c r="C36" s="82" t="str">
        <f>IFERROR(VLOOKUP(Table110[[#This Row],[Site ID]],'INPUT Western &amp; Southern Data'!$A$16:$S$300,15, FALSE), "")</f>
        <v/>
      </c>
      <c r="D36" s="66" t="str">
        <f>IF(ISBLANK('INPUT Western &amp; Southern Data'!Q44), "", 'INPUT Western &amp; Southern Data'!Q44)</f>
        <v/>
      </c>
      <c r="G36" s="84"/>
      <c r="H36" s="84"/>
    </row>
    <row r="37" spans="1:8" x14ac:dyDescent="0.3">
      <c r="A37" s="6" t="str">
        <f>IF(ISBLANK('INPUT Western &amp; Southern Data'!A45), "", 'INPUT Western &amp; Southern Data'!A45)</f>
        <v/>
      </c>
      <c r="B37" s="82" t="str">
        <f>IFERROR(IF(VLOOKUP(Table110[[#This Row],[Site ID]],'INPUT Western &amp; Southern Data'!$A$16:$S$300,12, FALSE) = "", "", VLOOKUP(Table110[[#This Row],[Site ID]],'INPUT Western &amp; Southern Data'!$A$16:$S$300,12, FALSE)), "")</f>
        <v/>
      </c>
      <c r="C37" s="82" t="str">
        <f>IFERROR(VLOOKUP(Table110[[#This Row],[Site ID]],'INPUT Western &amp; Southern Data'!$A$16:$S$300,15, FALSE), "")</f>
        <v/>
      </c>
      <c r="D37" s="66" t="str">
        <f>IF(ISBLANK('INPUT Western &amp; Southern Data'!Q45), "", 'INPUT Western &amp; Southern Data'!Q45)</f>
        <v/>
      </c>
      <c r="G37" s="84"/>
      <c r="H37" s="84"/>
    </row>
    <row r="38" spans="1:8" x14ac:dyDescent="0.3">
      <c r="A38" s="6" t="str">
        <f>IF(ISBLANK('INPUT Western &amp; Southern Data'!A46), "", 'INPUT Western &amp; Southern Data'!A46)</f>
        <v/>
      </c>
      <c r="B38" s="82" t="str">
        <f>IFERROR(IF(VLOOKUP(Table110[[#This Row],[Site ID]],'INPUT Western &amp; Southern Data'!$A$16:$S$300,12, FALSE) = "", "", VLOOKUP(Table110[[#This Row],[Site ID]],'INPUT Western &amp; Southern Data'!$A$16:$S$300,12, FALSE)), "")</f>
        <v/>
      </c>
      <c r="C38" s="82" t="str">
        <f>IFERROR(VLOOKUP(Table110[[#This Row],[Site ID]],'INPUT Western &amp; Southern Data'!$A$16:$S$300,15, FALSE), "")</f>
        <v/>
      </c>
      <c r="D38" s="66" t="str">
        <f>IF(ISBLANK('INPUT Western &amp; Southern Data'!Q46), "", 'INPUT Western &amp; Southern Data'!Q46)</f>
        <v/>
      </c>
      <c r="G38" s="84"/>
      <c r="H38" s="84"/>
    </row>
    <row r="39" spans="1:8" x14ac:dyDescent="0.3">
      <c r="A39" s="6" t="str">
        <f>IF(ISBLANK('INPUT Western &amp; Southern Data'!A47), "", 'INPUT Western &amp; Southern Data'!A47)</f>
        <v/>
      </c>
      <c r="B39" s="82" t="str">
        <f>IFERROR(IF(VLOOKUP(Table110[[#This Row],[Site ID]],'INPUT Western &amp; Southern Data'!$A$16:$S$300,12, FALSE) = "", "", VLOOKUP(Table110[[#This Row],[Site ID]],'INPUT Western &amp; Southern Data'!$A$16:$S$300,12, FALSE)), "")</f>
        <v/>
      </c>
      <c r="C39" s="82" t="str">
        <f>IFERROR(VLOOKUP(Table110[[#This Row],[Site ID]],'INPUT Western &amp; Southern Data'!$A$16:$S$300,15, FALSE), "")</f>
        <v/>
      </c>
      <c r="D39" s="66" t="str">
        <f>IF(ISBLANK('INPUT Western &amp; Southern Data'!Q47), "", 'INPUT Western &amp; Southern Data'!Q47)</f>
        <v/>
      </c>
      <c r="G39" s="84"/>
      <c r="H39" s="84"/>
    </row>
    <row r="40" spans="1:8" x14ac:dyDescent="0.3">
      <c r="A40" s="6" t="str">
        <f>IF(ISBLANK('INPUT Western &amp; Southern Data'!A48), "", 'INPUT Western &amp; Southern Data'!A48)</f>
        <v/>
      </c>
      <c r="B40" s="82" t="str">
        <f>IFERROR(IF(VLOOKUP(Table110[[#This Row],[Site ID]],'INPUT Western &amp; Southern Data'!$A$16:$S$300,12, FALSE) = "", "", VLOOKUP(Table110[[#This Row],[Site ID]],'INPUT Western &amp; Southern Data'!$A$16:$S$300,12, FALSE)), "")</f>
        <v/>
      </c>
      <c r="C40" s="82" t="str">
        <f>IFERROR(VLOOKUP(Table110[[#This Row],[Site ID]],'INPUT Western &amp; Southern Data'!$A$16:$S$300,15, FALSE), "")</f>
        <v/>
      </c>
      <c r="D40" s="66" t="str">
        <f>IF(ISBLANK('INPUT Western &amp; Southern Data'!Q48), "", 'INPUT Western &amp; Southern Data'!Q48)</f>
        <v/>
      </c>
      <c r="G40" s="84"/>
      <c r="H40" s="84"/>
    </row>
    <row r="41" spans="1:8" x14ac:dyDescent="0.3">
      <c r="A41" s="6" t="str">
        <f>IF(ISBLANK('INPUT Western &amp; Southern Data'!A49), "", 'INPUT Western &amp; Southern Data'!A49)</f>
        <v/>
      </c>
      <c r="B41" s="82" t="str">
        <f>IFERROR(IF(VLOOKUP(Table110[[#This Row],[Site ID]],'INPUT Western &amp; Southern Data'!$A$16:$S$300,12, FALSE) = "", "", VLOOKUP(Table110[[#This Row],[Site ID]],'INPUT Western &amp; Southern Data'!$A$16:$S$300,12, FALSE)), "")</f>
        <v/>
      </c>
      <c r="C41" s="82" t="str">
        <f>IFERROR(VLOOKUP(Table110[[#This Row],[Site ID]],'INPUT Western &amp; Southern Data'!$A$16:$S$300,15, FALSE), "")</f>
        <v/>
      </c>
      <c r="D41" s="66" t="str">
        <f>IF(ISBLANK('INPUT Western &amp; Southern Data'!Q49), "", 'INPUT Western &amp; Southern Data'!Q49)</f>
        <v/>
      </c>
      <c r="G41" s="84"/>
      <c r="H41" s="84"/>
    </row>
    <row r="42" spans="1:8" x14ac:dyDescent="0.3">
      <c r="A42" s="6" t="str">
        <f>IF(ISBLANK('INPUT Western &amp; Southern Data'!A50), "", 'INPUT Western &amp; Southern Data'!A50)</f>
        <v/>
      </c>
      <c r="B42" s="82" t="str">
        <f>IFERROR(IF(VLOOKUP(Table110[[#This Row],[Site ID]],'INPUT Western &amp; Southern Data'!$A$16:$S$300,12, FALSE) = "", "", VLOOKUP(Table110[[#This Row],[Site ID]],'INPUT Western &amp; Southern Data'!$A$16:$S$300,12, FALSE)), "")</f>
        <v/>
      </c>
      <c r="C42" s="82" t="str">
        <f>IFERROR(VLOOKUP(Table110[[#This Row],[Site ID]],'INPUT Western &amp; Southern Data'!$A$16:$S$300,15, FALSE), "")</f>
        <v/>
      </c>
      <c r="D42" s="66" t="str">
        <f>IF(ISBLANK('INPUT Western &amp; Southern Data'!Q50), "", 'INPUT Western &amp; Southern Data'!Q50)</f>
        <v/>
      </c>
      <c r="G42" s="84"/>
      <c r="H42" s="84"/>
    </row>
    <row r="43" spans="1:8" x14ac:dyDescent="0.3">
      <c r="A43" s="6" t="str">
        <f>IF(ISBLANK('INPUT Western &amp; Southern Data'!A51), "", 'INPUT Western &amp; Southern Data'!A51)</f>
        <v/>
      </c>
      <c r="B43" s="82" t="str">
        <f>IFERROR(IF(VLOOKUP(Table110[[#This Row],[Site ID]],'INPUT Western &amp; Southern Data'!$A$16:$S$300,12, FALSE) = "", "", VLOOKUP(Table110[[#This Row],[Site ID]],'INPUT Western &amp; Southern Data'!$A$16:$S$300,12, FALSE)), "")</f>
        <v/>
      </c>
      <c r="C43" s="82" t="str">
        <f>IFERROR(VLOOKUP(Table110[[#This Row],[Site ID]],'INPUT Western &amp; Southern Data'!$A$16:$S$300,15, FALSE), "")</f>
        <v/>
      </c>
      <c r="D43" s="66" t="str">
        <f>IF(ISBLANK('INPUT Western &amp; Southern Data'!Q51), "", 'INPUT Western &amp; Southern Data'!Q51)</f>
        <v/>
      </c>
    </row>
    <row r="44" spans="1:8" x14ac:dyDescent="0.3">
      <c r="A44" s="6" t="str">
        <f>IF(ISBLANK('INPUT Western &amp; Southern Data'!A52), "", 'INPUT Western &amp; Southern Data'!A52)</f>
        <v/>
      </c>
      <c r="B44" s="82" t="str">
        <f>IFERROR(IF(VLOOKUP(Table110[[#This Row],[Site ID]],'INPUT Western &amp; Southern Data'!$A$16:$S$300,12, FALSE) = "", "", VLOOKUP(Table110[[#This Row],[Site ID]],'INPUT Western &amp; Southern Data'!$A$16:$S$300,12, FALSE)), "")</f>
        <v/>
      </c>
      <c r="C44" s="82" t="str">
        <f>IFERROR(VLOOKUP(Table110[[#This Row],[Site ID]],'INPUT Western &amp; Southern Data'!$A$16:$S$300,15, FALSE), "")</f>
        <v/>
      </c>
      <c r="D44" s="66" t="str">
        <f>IF(ISBLANK('INPUT Western &amp; Southern Data'!Q52), "", 'INPUT Western &amp; Southern Data'!Q52)</f>
        <v/>
      </c>
    </row>
    <row r="45" spans="1:8" x14ac:dyDescent="0.3">
      <c r="A45" s="6" t="str">
        <f>IF(ISBLANK('INPUT Western &amp; Southern Data'!A53), "", 'INPUT Western &amp; Southern Data'!A53)</f>
        <v/>
      </c>
      <c r="B45" s="82" t="str">
        <f>IFERROR(IF(VLOOKUP(Table110[[#This Row],[Site ID]],'INPUT Western &amp; Southern Data'!$A$16:$S$300,12, FALSE) = "", "", VLOOKUP(Table110[[#This Row],[Site ID]],'INPUT Western &amp; Southern Data'!$A$16:$S$300,12, FALSE)), "")</f>
        <v/>
      </c>
      <c r="C45" s="82" t="str">
        <f>IFERROR(VLOOKUP(Table110[[#This Row],[Site ID]],'INPUT Western &amp; Southern Data'!$A$16:$S$300,15, FALSE), "")</f>
        <v/>
      </c>
      <c r="D45" s="66" t="str">
        <f>IF(ISBLANK('INPUT Western &amp; Southern Data'!Q53), "", 'INPUT Western &amp; Southern Data'!Q53)</f>
        <v/>
      </c>
    </row>
    <row r="46" spans="1:8" x14ac:dyDescent="0.3">
      <c r="A46" s="6" t="str">
        <f>IF(ISBLANK('INPUT Western &amp; Southern Data'!A54), "", 'INPUT Western &amp; Southern Data'!A54)</f>
        <v/>
      </c>
      <c r="B46" s="82" t="str">
        <f>IFERROR(IF(VLOOKUP(Table110[[#This Row],[Site ID]],'INPUT Western &amp; Southern Data'!$A$16:$S$300,12, FALSE) = "", "", VLOOKUP(Table110[[#This Row],[Site ID]],'INPUT Western &amp; Southern Data'!$A$16:$S$300,12, FALSE)), "")</f>
        <v/>
      </c>
      <c r="C46" s="82" t="str">
        <f>IFERROR(VLOOKUP(Table110[[#This Row],[Site ID]],'INPUT Western &amp; Southern Data'!$A$16:$S$300,15, FALSE), "")</f>
        <v/>
      </c>
      <c r="D46" s="66" t="str">
        <f>IF(ISBLANK('INPUT Western &amp; Southern Data'!Q54), "", 'INPUT Western &amp; Southern Data'!Q54)</f>
        <v/>
      </c>
    </row>
    <row r="47" spans="1:8" x14ac:dyDescent="0.3">
      <c r="A47" s="6" t="str">
        <f>IF(ISBLANK('INPUT Western &amp; Southern Data'!A55), "", 'INPUT Western &amp; Southern Data'!A55)</f>
        <v/>
      </c>
      <c r="B47" s="82" t="str">
        <f>IFERROR(IF(VLOOKUP(Table110[[#This Row],[Site ID]],'INPUT Western &amp; Southern Data'!$A$16:$S$300,12, FALSE) = "", "", VLOOKUP(Table110[[#This Row],[Site ID]],'INPUT Western &amp; Southern Data'!$A$16:$S$300,12, FALSE)), "")</f>
        <v/>
      </c>
      <c r="C47" s="82" t="str">
        <f>IFERROR(VLOOKUP(Table110[[#This Row],[Site ID]],'INPUT Western &amp; Southern Data'!$A$16:$S$300,15, FALSE), "")</f>
        <v/>
      </c>
      <c r="D47" s="66" t="str">
        <f>IF(ISBLANK('INPUT Western &amp; Southern Data'!Q55), "", 'INPUT Western &amp; Southern Data'!Q55)</f>
        <v/>
      </c>
    </row>
    <row r="48" spans="1:8" x14ac:dyDescent="0.3">
      <c r="A48" s="6" t="str">
        <f>IF(ISBLANK('INPUT Western &amp; Southern Data'!A56), "", 'INPUT Western &amp; Southern Data'!A56)</f>
        <v/>
      </c>
      <c r="B48" s="82" t="str">
        <f>IFERROR(IF(VLOOKUP(Table110[[#This Row],[Site ID]],'INPUT Western &amp; Southern Data'!$A$16:$S$300,12, FALSE) = "", "", VLOOKUP(Table110[[#This Row],[Site ID]],'INPUT Western &amp; Southern Data'!$A$16:$S$300,12, FALSE)), "")</f>
        <v/>
      </c>
      <c r="C48" s="82" t="str">
        <f>IFERROR(VLOOKUP(Table110[[#This Row],[Site ID]],'INPUT Western &amp; Southern Data'!$A$16:$S$300,15, FALSE), "")</f>
        <v/>
      </c>
      <c r="D48" s="66" t="str">
        <f>IF(ISBLANK('INPUT Western &amp; Southern Data'!Q56), "", 'INPUT Western &amp; Southern Data'!Q56)</f>
        <v/>
      </c>
    </row>
    <row r="49" spans="1:4" x14ac:dyDescent="0.3">
      <c r="A49" s="6" t="str">
        <f>IF(ISBLANK('INPUT Western &amp; Southern Data'!A57), "", 'INPUT Western &amp; Southern Data'!A57)</f>
        <v/>
      </c>
      <c r="B49" s="82" t="str">
        <f>IFERROR(IF(VLOOKUP(Table110[[#This Row],[Site ID]],'INPUT Western &amp; Southern Data'!$A$16:$S$300,12, FALSE) = "", "", VLOOKUP(Table110[[#This Row],[Site ID]],'INPUT Western &amp; Southern Data'!$A$16:$S$300,12, FALSE)), "")</f>
        <v/>
      </c>
      <c r="C49" s="82" t="str">
        <f>IFERROR(VLOOKUP(Table110[[#This Row],[Site ID]],'INPUT Western &amp; Southern Data'!$A$16:$S$300,15, FALSE), "")</f>
        <v/>
      </c>
      <c r="D49" s="66" t="str">
        <f>IF(ISBLANK('INPUT Western &amp; Southern Data'!Q57), "", 'INPUT Western &amp; Southern Data'!Q57)</f>
        <v/>
      </c>
    </row>
    <row r="50" spans="1:4" x14ac:dyDescent="0.3">
      <c r="A50" s="6" t="str">
        <f>IF(ISBLANK('INPUT Western &amp; Southern Data'!A58), "", 'INPUT Western &amp; Southern Data'!A58)</f>
        <v/>
      </c>
      <c r="B50" s="82" t="str">
        <f>IFERROR(IF(VLOOKUP(Table110[[#This Row],[Site ID]],'INPUT Western &amp; Southern Data'!$A$16:$S$300,12, FALSE) = "", "", VLOOKUP(Table110[[#This Row],[Site ID]],'INPUT Western &amp; Southern Data'!$A$16:$S$300,12, FALSE)), "")</f>
        <v/>
      </c>
      <c r="C50" s="82" t="str">
        <f>IFERROR(VLOOKUP(Table110[[#This Row],[Site ID]],'INPUT Western &amp; Southern Data'!$A$16:$S$300,15, FALSE), "")</f>
        <v/>
      </c>
      <c r="D50" s="66" t="str">
        <f>IF(ISBLANK('INPUT Western &amp; Southern Data'!Q58), "", 'INPUT Western &amp; Southern Data'!Q58)</f>
        <v/>
      </c>
    </row>
    <row r="51" spans="1:4" x14ac:dyDescent="0.3">
      <c r="A51" s="6" t="str">
        <f>IF(ISBLANK('INPUT Western &amp; Southern Data'!A59), "", 'INPUT Western &amp; Southern Data'!A59)</f>
        <v/>
      </c>
      <c r="B51" s="82" t="str">
        <f>IFERROR(IF(VLOOKUP(Table110[[#This Row],[Site ID]],'INPUT Western &amp; Southern Data'!$A$16:$S$300,12, FALSE) = "", "", VLOOKUP(Table110[[#This Row],[Site ID]],'INPUT Western &amp; Southern Data'!$A$16:$S$300,12, FALSE)), "")</f>
        <v/>
      </c>
      <c r="C51" s="82" t="str">
        <f>IFERROR(VLOOKUP(Table110[[#This Row],[Site ID]],'INPUT Western &amp; Southern Data'!$A$16:$S$300,15, FALSE), "")</f>
        <v/>
      </c>
      <c r="D51" s="66" t="str">
        <f>IF(ISBLANK('INPUT Western &amp; Southern Data'!Q59), "", 'INPUT Western &amp; Southern Data'!Q59)</f>
        <v/>
      </c>
    </row>
    <row r="52" spans="1:4" x14ac:dyDescent="0.3">
      <c r="A52" s="6" t="str">
        <f>IF(ISBLANK('INPUT Western &amp; Southern Data'!A60), "", 'INPUT Western &amp; Southern Data'!A60)</f>
        <v/>
      </c>
      <c r="B52" s="82" t="str">
        <f>IFERROR(IF(VLOOKUP(Table110[[#This Row],[Site ID]],'INPUT Western &amp; Southern Data'!$A$16:$S$300,12, FALSE) = "", "", VLOOKUP(Table110[[#This Row],[Site ID]],'INPUT Western &amp; Southern Data'!$A$16:$S$300,12, FALSE)), "")</f>
        <v/>
      </c>
      <c r="C52" s="82" t="str">
        <f>IFERROR(VLOOKUP(Table110[[#This Row],[Site ID]],'INPUT Western &amp; Southern Data'!$A$16:$S$300,15, FALSE), "")</f>
        <v/>
      </c>
      <c r="D52" s="66" t="str">
        <f>IF(ISBLANK('INPUT Western &amp; Southern Data'!Q60), "", 'INPUT Western &amp; Southern Data'!Q60)</f>
        <v/>
      </c>
    </row>
    <row r="53" spans="1:4" x14ac:dyDescent="0.3">
      <c r="A53" s="6" t="str">
        <f>IF(ISBLANK('INPUT Western &amp; Southern Data'!A61), "", 'INPUT Western &amp; Southern Data'!A61)</f>
        <v/>
      </c>
      <c r="B53" s="82" t="str">
        <f>IFERROR(IF(VLOOKUP(Table110[[#This Row],[Site ID]],'INPUT Western &amp; Southern Data'!$A$16:$S$300,12, FALSE) = "", "", VLOOKUP(Table110[[#This Row],[Site ID]],'INPUT Western &amp; Southern Data'!$A$16:$S$300,12, FALSE)), "")</f>
        <v/>
      </c>
      <c r="C53" s="82" t="str">
        <f>IFERROR(VLOOKUP(Table110[[#This Row],[Site ID]],'INPUT Western &amp; Southern Data'!$A$16:$S$300,15, FALSE), "")</f>
        <v/>
      </c>
      <c r="D53" s="66" t="str">
        <f>IF(ISBLANK('INPUT Western &amp; Southern Data'!Q61), "", 'INPUT Western &amp; Southern Data'!Q61)</f>
        <v/>
      </c>
    </row>
    <row r="54" spans="1:4" x14ac:dyDescent="0.3">
      <c r="A54" s="6" t="str">
        <f>IF(ISBLANK('INPUT Western &amp; Southern Data'!A62), "", 'INPUT Western &amp; Southern Data'!A62)</f>
        <v/>
      </c>
      <c r="B54" s="82" t="str">
        <f>IFERROR(IF(VLOOKUP(Table110[[#This Row],[Site ID]],'INPUT Western &amp; Southern Data'!$A$16:$S$300,12, FALSE) = "", "", VLOOKUP(Table110[[#This Row],[Site ID]],'INPUT Western &amp; Southern Data'!$A$16:$S$300,12, FALSE)), "")</f>
        <v/>
      </c>
      <c r="C54" s="82" t="str">
        <f>IFERROR(VLOOKUP(Table110[[#This Row],[Site ID]],'INPUT Western &amp; Southern Data'!$A$16:$S$300,15, FALSE), "")</f>
        <v/>
      </c>
      <c r="D54" s="66" t="str">
        <f>IF(ISBLANK('INPUT Western &amp; Southern Data'!Q62), "", 'INPUT Western &amp; Southern Data'!Q62)</f>
        <v/>
      </c>
    </row>
    <row r="55" spans="1:4" x14ac:dyDescent="0.3">
      <c r="A55" s="6" t="str">
        <f>IF(ISBLANK('INPUT Western &amp; Southern Data'!A63), "", 'INPUT Western &amp; Southern Data'!A63)</f>
        <v/>
      </c>
      <c r="B55" s="82" t="str">
        <f>IFERROR(IF(VLOOKUP(Table110[[#This Row],[Site ID]],'INPUT Western &amp; Southern Data'!$A$16:$S$300,12, FALSE) = "", "", VLOOKUP(Table110[[#This Row],[Site ID]],'INPUT Western &amp; Southern Data'!$A$16:$S$300,12, FALSE)), "")</f>
        <v/>
      </c>
      <c r="C55" s="82" t="str">
        <f>IFERROR(VLOOKUP(Table110[[#This Row],[Site ID]],'INPUT Western &amp; Southern Data'!$A$16:$S$300,15, FALSE), "")</f>
        <v/>
      </c>
      <c r="D55" s="66" t="str">
        <f>IF(ISBLANK('INPUT Western &amp; Southern Data'!Q63), "", 'INPUT Western &amp; Southern Data'!Q63)</f>
        <v/>
      </c>
    </row>
    <row r="56" spans="1:4" x14ac:dyDescent="0.3">
      <c r="A56" s="6" t="str">
        <f>IF(ISBLANK('INPUT Western &amp; Southern Data'!A64), "", 'INPUT Western &amp; Southern Data'!A64)</f>
        <v/>
      </c>
      <c r="B56" s="82" t="str">
        <f>IFERROR(IF(VLOOKUP(Table110[[#This Row],[Site ID]],'INPUT Western &amp; Southern Data'!$A$16:$S$300,12, FALSE) = "", "", VLOOKUP(Table110[[#This Row],[Site ID]],'INPUT Western &amp; Southern Data'!$A$16:$S$300,12, FALSE)), "")</f>
        <v/>
      </c>
      <c r="C56" s="82" t="str">
        <f>IFERROR(VLOOKUP(Table110[[#This Row],[Site ID]],'INPUT Western &amp; Southern Data'!$A$16:$S$300,15, FALSE), "")</f>
        <v/>
      </c>
      <c r="D56" s="66" t="str">
        <f>IF(ISBLANK('INPUT Western &amp; Southern Data'!Q64), "", 'INPUT Western &amp; Southern Data'!Q64)</f>
        <v/>
      </c>
    </row>
    <row r="57" spans="1:4" x14ac:dyDescent="0.3">
      <c r="A57" s="6" t="str">
        <f>IF(ISBLANK('INPUT Western &amp; Southern Data'!A65), "", 'INPUT Western &amp; Southern Data'!A65)</f>
        <v/>
      </c>
      <c r="B57" s="82" t="str">
        <f>IFERROR(IF(VLOOKUP(Table110[[#This Row],[Site ID]],'INPUT Western &amp; Southern Data'!$A$16:$S$300,12, FALSE) = "", "", VLOOKUP(Table110[[#This Row],[Site ID]],'INPUT Western &amp; Southern Data'!$A$16:$S$300,12, FALSE)), "")</f>
        <v/>
      </c>
      <c r="C57" s="82" t="str">
        <f>IFERROR(VLOOKUP(Table110[[#This Row],[Site ID]],'INPUT Western &amp; Southern Data'!$A$16:$S$300,15, FALSE), "")</f>
        <v/>
      </c>
      <c r="D57" s="66" t="str">
        <f>IF(ISBLANK('INPUT Western &amp; Southern Data'!Q65), "", 'INPUT Western &amp; Southern Data'!Q65)</f>
        <v/>
      </c>
    </row>
    <row r="58" spans="1:4" x14ac:dyDescent="0.3">
      <c r="A58" s="6" t="str">
        <f>IF(ISBLANK('INPUT Western &amp; Southern Data'!A66), "", 'INPUT Western &amp; Southern Data'!A66)</f>
        <v/>
      </c>
      <c r="B58" s="82" t="str">
        <f>IFERROR(IF(VLOOKUP(Table110[[#This Row],[Site ID]],'INPUT Western &amp; Southern Data'!$A$16:$S$300,12, FALSE) = "", "", VLOOKUP(Table110[[#This Row],[Site ID]],'INPUT Western &amp; Southern Data'!$A$16:$S$300,12, FALSE)), "")</f>
        <v/>
      </c>
      <c r="C58" s="82" t="str">
        <f>IFERROR(VLOOKUP(Table110[[#This Row],[Site ID]],'INPUT Western &amp; Southern Data'!$A$16:$S$300,15, FALSE), "")</f>
        <v/>
      </c>
      <c r="D58" s="66" t="str">
        <f>IF(ISBLANK('INPUT Western &amp; Southern Data'!Q66), "", 'INPUT Western &amp; Southern Data'!Q66)</f>
        <v/>
      </c>
    </row>
    <row r="59" spans="1:4" x14ac:dyDescent="0.3">
      <c r="A59" s="6" t="str">
        <f>IF(ISBLANK('INPUT Western &amp; Southern Data'!A67), "", 'INPUT Western &amp; Southern Data'!A67)</f>
        <v/>
      </c>
      <c r="B59" s="82" t="str">
        <f>IFERROR(IF(VLOOKUP(Table110[[#This Row],[Site ID]],'INPUT Western &amp; Southern Data'!$A$16:$S$300,12, FALSE) = "", "", VLOOKUP(Table110[[#This Row],[Site ID]],'INPUT Western &amp; Southern Data'!$A$16:$S$300,12, FALSE)), "")</f>
        <v/>
      </c>
      <c r="C59" s="82" t="str">
        <f>IFERROR(VLOOKUP(Table110[[#This Row],[Site ID]],'INPUT Western &amp; Southern Data'!$A$16:$S$300,15, FALSE), "")</f>
        <v/>
      </c>
      <c r="D59" s="66" t="str">
        <f>IF(ISBLANK('INPUT Western &amp; Southern Data'!Q67), "", 'INPUT Western &amp; Southern Data'!Q67)</f>
        <v/>
      </c>
    </row>
    <row r="60" spans="1:4" x14ac:dyDescent="0.3">
      <c r="A60" s="6" t="str">
        <f>IF(ISBLANK('INPUT Western &amp; Southern Data'!A68), "", 'INPUT Western &amp; Southern Data'!A68)</f>
        <v/>
      </c>
      <c r="B60" s="82" t="str">
        <f>IFERROR(IF(VLOOKUP(Table110[[#This Row],[Site ID]],'INPUT Western &amp; Southern Data'!$A$16:$S$300,12, FALSE) = "", "", VLOOKUP(Table110[[#This Row],[Site ID]],'INPUT Western &amp; Southern Data'!$A$16:$S$300,12, FALSE)), "")</f>
        <v/>
      </c>
      <c r="C60" s="82" t="str">
        <f>IFERROR(VLOOKUP(Table110[[#This Row],[Site ID]],'INPUT Western &amp; Southern Data'!$A$16:$S$300,15, FALSE), "")</f>
        <v/>
      </c>
      <c r="D60" s="66" t="str">
        <f>IF(ISBLANK('INPUT Western &amp; Southern Data'!Q68), "", 'INPUT Western &amp; Southern Data'!Q68)</f>
        <v/>
      </c>
    </row>
    <row r="61" spans="1:4" x14ac:dyDescent="0.3">
      <c r="A61" s="6" t="str">
        <f>IF(ISBLANK('INPUT Western &amp; Southern Data'!A69), "", 'INPUT Western &amp; Southern Data'!A69)</f>
        <v/>
      </c>
      <c r="B61" s="82" t="str">
        <f>IFERROR(IF(VLOOKUP(Table110[[#This Row],[Site ID]],'INPUT Western &amp; Southern Data'!$A$16:$S$300,12, FALSE) = "", "", VLOOKUP(Table110[[#This Row],[Site ID]],'INPUT Western &amp; Southern Data'!$A$16:$S$300,12, FALSE)), "")</f>
        <v/>
      </c>
      <c r="C61" s="82" t="str">
        <f>IFERROR(VLOOKUP(Table110[[#This Row],[Site ID]],'INPUT Western &amp; Southern Data'!$A$16:$S$300,15, FALSE), "")</f>
        <v/>
      </c>
      <c r="D61" s="66" t="str">
        <f>IF(ISBLANK('INPUT Western &amp; Southern Data'!Q69), "", 'INPUT Western &amp; Southern Data'!Q69)</f>
        <v/>
      </c>
    </row>
    <row r="62" spans="1:4" x14ac:dyDescent="0.3">
      <c r="A62" s="6" t="str">
        <f>IF(ISBLANK('INPUT Western &amp; Southern Data'!A70), "", 'INPUT Western &amp; Southern Data'!A70)</f>
        <v/>
      </c>
      <c r="B62" s="82" t="str">
        <f>IFERROR(IF(VLOOKUP(Table110[[#This Row],[Site ID]],'INPUT Western &amp; Southern Data'!$A$16:$S$300,12, FALSE) = "", "", VLOOKUP(Table110[[#This Row],[Site ID]],'INPUT Western &amp; Southern Data'!$A$16:$S$300,12, FALSE)), "")</f>
        <v/>
      </c>
      <c r="C62" s="82" t="str">
        <f>IFERROR(VLOOKUP(Table110[[#This Row],[Site ID]],'INPUT Western &amp; Southern Data'!$A$16:$S$300,15, FALSE), "")</f>
        <v/>
      </c>
      <c r="D62" s="66" t="str">
        <f>IF(ISBLANK('INPUT Western &amp; Southern Data'!Q70), "", 'INPUT Western &amp; Southern Data'!Q70)</f>
        <v/>
      </c>
    </row>
    <row r="63" spans="1:4" x14ac:dyDescent="0.3">
      <c r="A63" s="6" t="str">
        <f>IF(ISBLANK('INPUT Western &amp; Southern Data'!A71), "", 'INPUT Western &amp; Southern Data'!A71)</f>
        <v/>
      </c>
      <c r="B63" s="82" t="str">
        <f>IFERROR(IF(VLOOKUP(Table110[[#This Row],[Site ID]],'INPUT Western &amp; Southern Data'!$A$16:$S$300,12, FALSE) = "", "", VLOOKUP(Table110[[#This Row],[Site ID]],'INPUT Western &amp; Southern Data'!$A$16:$S$300,12, FALSE)), "")</f>
        <v/>
      </c>
      <c r="C63" s="82" t="str">
        <f>IFERROR(VLOOKUP(Table110[[#This Row],[Site ID]],'INPUT Western &amp; Southern Data'!$A$16:$S$300,15, FALSE), "")</f>
        <v/>
      </c>
      <c r="D63" s="66" t="str">
        <f>IF(ISBLANK('INPUT Western &amp; Southern Data'!Q71), "", 'INPUT Western &amp; Southern Data'!Q71)</f>
        <v/>
      </c>
    </row>
    <row r="64" spans="1:4" x14ac:dyDescent="0.3">
      <c r="A64" s="6" t="str">
        <f>IF(ISBLANK('INPUT Western &amp; Southern Data'!A72), "", 'INPUT Western &amp; Southern Data'!A72)</f>
        <v/>
      </c>
      <c r="B64" s="82" t="str">
        <f>IFERROR(IF(VLOOKUP(Table110[[#This Row],[Site ID]],'INPUT Western &amp; Southern Data'!$A$16:$S$300,12, FALSE) = "", "", VLOOKUP(Table110[[#This Row],[Site ID]],'INPUT Western &amp; Southern Data'!$A$16:$S$300,12, FALSE)), "")</f>
        <v/>
      </c>
      <c r="C64" s="82" t="str">
        <f>IFERROR(VLOOKUP(Table110[[#This Row],[Site ID]],'INPUT Western &amp; Southern Data'!$A$16:$S$300,15, FALSE), "")</f>
        <v/>
      </c>
      <c r="D64" s="66" t="str">
        <f>IF(ISBLANK('INPUT Western &amp; Southern Data'!Q72), "", 'INPUT Western &amp; Southern Data'!Q72)</f>
        <v/>
      </c>
    </row>
    <row r="65" spans="1:4" x14ac:dyDescent="0.3">
      <c r="A65" s="6" t="str">
        <f>IF(ISBLANK('INPUT Western &amp; Southern Data'!A73), "", 'INPUT Western &amp; Southern Data'!A73)</f>
        <v/>
      </c>
      <c r="B65" s="82" t="str">
        <f>IFERROR(IF(VLOOKUP(Table110[[#This Row],[Site ID]],'INPUT Western &amp; Southern Data'!$A$16:$S$300,12, FALSE) = "", "", VLOOKUP(Table110[[#This Row],[Site ID]],'INPUT Western &amp; Southern Data'!$A$16:$S$300,12, FALSE)), "")</f>
        <v/>
      </c>
      <c r="C65" s="82" t="str">
        <f>IFERROR(VLOOKUP(Table110[[#This Row],[Site ID]],'INPUT Western &amp; Southern Data'!$A$16:$S$300,15, FALSE), "")</f>
        <v/>
      </c>
      <c r="D65" s="66" t="str">
        <f>IF(ISBLANK('INPUT Western &amp; Southern Data'!Q73), "", 'INPUT Western &amp; Southern Data'!Q73)</f>
        <v/>
      </c>
    </row>
    <row r="66" spans="1:4" x14ac:dyDescent="0.3">
      <c r="A66" s="6" t="str">
        <f>IF(ISBLANK('INPUT Western &amp; Southern Data'!A74), "", 'INPUT Western &amp; Southern Data'!A74)</f>
        <v/>
      </c>
      <c r="B66" s="82" t="str">
        <f>IFERROR(IF(VLOOKUP(Table110[[#This Row],[Site ID]],'INPUT Western &amp; Southern Data'!$A$16:$S$300,12, FALSE) = "", "", VLOOKUP(Table110[[#This Row],[Site ID]],'INPUT Western &amp; Southern Data'!$A$16:$S$300,12, FALSE)), "")</f>
        <v/>
      </c>
      <c r="C66" s="82" t="str">
        <f>IFERROR(VLOOKUP(Table110[[#This Row],[Site ID]],'INPUT Western &amp; Southern Data'!$A$16:$S$300,15, FALSE), "")</f>
        <v/>
      </c>
      <c r="D66" s="66" t="str">
        <f>IF(ISBLANK('INPUT Western &amp; Southern Data'!Q74), "", 'INPUT Western &amp; Southern Data'!Q74)</f>
        <v/>
      </c>
    </row>
    <row r="67" spans="1:4" x14ac:dyDescent="0.3">
      <c r="A67" s="6" t="str">
        <f>IF(ISBLANK('INPUT Western &amp; Southern Data'!A75), "", 'INPUT Western &amp; Southern Data'!A75)</f>
        <v/>
      </c>
      <c r="B67" s="82" t="str">
        <f>IFERROR(IF(VLOOKUP(Table110[[#This Row],[Site ID]],'INPUT Western &amp; Southern Data'!$A$16:$S$300,12, FALSE) = "", "", VLOOKUP(Table110[[#This Row],[Site ID]],'INPUT Western &amp; Southern Data'!$A$16:$S$300,12, FALSE)), "")</f>
        <v/>
      </c>
      <c r="C67" s="82" t="str">
        <f>IFERROR(VLOOKUP(Table110[[#This Row],[Site ID]],'INPUT Western &amp; Southern Data'!$A$16:$S$300,15, FALSE), "")</f>
        <v/>
      </c>
      <c r="D67" s="66" t="str">
        <f>IF(ISBLANK('INPUT Western &amp; Southern Data'!Q75), "", 'INPUT Western &amp; Southern Data'!Q75)</f>
        <v/>
      </c>
    </row>
    <row r="68" spans="1:4" x14ac:dyDescent="0.3">
      <c r="A68" s="6" t="str">
        <f>IF(ISBLANK('INPUT Western &amp; Southern Data'!A76), "", 'INPUT Western &amp; Southern Data'!A76)</f>
        <v/>
      </c>
      <c r="B68" s="82" t="str">
        <f>IFERROR(IF(VLOOKUP(Table110[[#This Row],[Site ID]],'INPUT Western &amp; Southern Data'!$A$16:$S$300,12, FALSE) = "", "", VLOOKUP(Table110[[#This Row],[Site ID]],'INPUT Western &amp; Southern Data'!$A$16:$S$300,12, FALSE)), "")</f>
        <v/>
      </c>
      <c r="C68" s="82" t="str">
        <f>IFERROR(VLOOKUP(Table110[[#This Row],[Site ID]],'INPUT Western &amp; Southern Data'!$A$16:$S$300,15, FALSE), "")</f>
        <v/>
      </c>
      <c r="D68" s="66" t="str">
        <f>IF(ISBLANK('INPUT Western &amp; Southern Data'!Q76), "", 'INPUT Western &amp; Southern Data'!Q76)</f>
        <v/>
      </c>
    </row>
    <row r="69" spans="1:4" x14ac:dyDescent="0.3">
      <c r="A69" s="6" t="str">
        <f>IF(ISBLANK('INPUT Western &amp; Southern Data'!A77), "", 'INPUT Western &amp; Southern Data'!A77)</f>
        <v/>
      </c>
      <c r="B69" s="82" t="str">
        <f>IFERROR(IF(VLOOKUP(Table110[[#This Row],[Site ID]],'INPUT Western &amp; Southern Data'!$A$16:$S$300,12, FALSE) = "", "", VLOOKUP(Table110[[#This Row],[Site ID]],'INPUT Western &amp; Southern Data'!$A$16:$S$300,12, FALSE)), "")</f>
        <v/>
      </c>
      <c r="C69" s="82" t="str">
        <f>IFERROR(VLOOKUP(Table110[[#This Row],[Site ID]],'INPUT Western &amp; Southern Data'!$A$16:$S$300,15, FALSE), "")</f>
        <v/>
      </c>
      <c r="D69" s="66" t="str">
        <f>IF(ISBLANK('INPUT Western &amp; Southern Data'!Q77), "", 'INPUT Western &amp; Southern Data'!Q77)</f>
        <v/>
      </c>
    </row>
    <row r="70" spans="1:4" x14ac:dyDescent="0.3">
      <c r="A70" s="6" t="str">
        <f>IF(ISBLANK('INPUT Western &amp; Southern Data'!A78), "", 'INPUT Western &amp; Southern Data'!A78)</f>
        <v/>
      </c>
      <c r="B70" s="82" t="str">
        <f>IFERROR(IF(VLOOKUP(Table110[[#This Row],[Site ID]],'INPUT Western &amp; Southern Data'!$A$16:$S$300,12, FALSE) = "", "", VLOOKUP(Table110[[#This Row],[Site ID]],'INPUT Western &amp; Southern Data'!$A$16:$S$300,12, FALSE)), "")</f>
        <v/>
      </c>
      <c r="C70" s="82" t="str">
        <f>IFERROR(VLOOKUP(Table110[[#This Row],[Site ID]],'INPUT Western &amp; Southern Data'!$A$16:$S$300,15, FALSE), "")</f>
        <v/>
      </c>
      <c r="D70" s="66" t="str">
        <f>IF(ISBLANK('INPUT Western &amp; Southern Data'!Q78), "", 'INPUT Western &amp; Southern Data'!Q78)</f>
        <v/>
      </c>
    </row>
    <row r="71" spans="1:4" x14ac:dyDescent="0.3">
      <c r="A71" s="6" t="str">
        <f>IF(ISBLANK('INPUT Western &amp; Southern Data'!A79), "", 'INPUT Western &amp; Southern Data'!A79)</f>
        <v/>
      </c>
      <c r="B71" s="82" t="str">
        <f>IFERROR(IF(VLOOKUP(Table110[[#This Row],[Site ID]],'INPUT Western &amp; Southern Data'!$A$16:$S$300,12, FALSE) = "", "", VLOOKUP(Table110[[#This Row],[Site ID]],'INPUT Western &amp; Southern Data'!$A$16:$S$300,12, FALSE)), "")</f>
        <v/>
      </c>
      <c r="C71" s="82" t="str">
        <f>IFERROR(VLOOKUP(Table110[[#This Row],[Site ID]],'INPUT Western &amp; Southern Data'!$A$16:$S$300,15, FALSE), "")</f>
        <v/>
      </c>
      <c r="D71" s="66" t="str">
        <f>IF(ISBLANK('INPUT Western &amp; Southern Data'!Q79), "", 'INPUT Western &amp; Southern Data'!Q79)</f>
        <v/>
      </c>
    </row>
    <row r="72" spans="1:4" x14ac:dyDescent="0.3">
      <c r="A72" s="6" t="str">
        <f>IF(ISBLANK('INPUT Western &amp; Southern Data'!A80), "", 'INPUT Western &amp; Southern Data'!A80)</f>
        <v/>
      </c>
      <c r="B72" s="82" t="str">
        <f>IFERROR(IF(VLOOKUP(Table110[[#This Row],[Site ID]],'INPUT Western &amp; Southern Data'!$A$16:$S$300,12, FALSE) = "", "", VLOOKUP(Table110[[#This Row],[Site ID]],'INPUT Western &amp; Southern Data'!$A$16:$S$300,12, FALSE)), "")</f>
        <v/>
      </c>
      <c r="C72" s="82" t="str">
        <f>IFERROR(VLOOKUP(Table110[[#This Row],[Site ID]],'INPUT Western &amp; Southern Data'!$A$16:$S$300,15, FALSE), "")</f>
        <v/>
      </c>
      <c r="D72" s="66" t="str">
        <f>IF(ISBLANK('INPUT Western &amp; Southern Data'!Q80), "", 'INPUT Western &amp; Southern Data'!Q80)</f>
        <v/>
      </c>
    </row>
    <row r="73" spans="1:4" x14ac:dyDescent="0.3">
      <c r="A73" s="6" t="str">
        <f>IF(ISBLANK('INPUT Western &amp; Southern Data'!A81), "", 'INPUT Western &amp; Southern Data'!A81)</f>
        <v/>
      </c>
      <c r="B73" s="82" t="str">
        <f>IFERROR(IF(VLOOKUP(Table110[[#This Row],[Site ID]],'INPUT Western &amp; Southern Data'!$A$16:$S$300,12, FALSE) = "", "", VLOOKUP(Table110[[#This Row],[Site ID]],'INPUT Western &amp; Southern Data'!$A$16:$S$300,12, FALSE)), "")</f>
        <v/>
      </c>
      <c r="C73" s="82" t="str">
        <f>IFERROR(VLOOKUP(Table110[[#This Row],[Site ID]],'INPUT Western &amp; Southern Data'!$A$16:$S$300,15, FALSE), "")</f>
        <v/>
      </c>
      <c r="D73" s="66" t="str">
        <f>IF(ISBLANK('INPUT Western &amp; Southern Data'!Q81), "", 'INPUT Western &amp; Southern Data'!Q81)</f>
        <v/>
      </c>
    </row>
    <row r="74" spans="1:4" x14ac:dyDescent="0.3">
      <c r="A74" s="6" t="str">
        <f>IF(ISBLANK('INPUT Western &amp; Southern Data'!A82), "", 'INPUT Western &amp; Southern Data'!A82)</f>
        <v/>
      </c>
      <c r="B74" s="82" t="str">
        <f>IFERROR(IF(VLOOKUP(Table110[[#This Row],[Site ID]],'INPUT Western &amp; Southern Data'!$A$16:$S$300,12, FALSE) = "", "", VLOOKUP(Table110[[#This Row],[Site ID]],'INPUT Western &amp; Southern Data'!$A$16:$S$300,12, FALSE)), "")</f>
        <v/>
      </c>
      <c r="C74" s="82" t="str">
        <f>IFERROR(VLOOKUP(Table110[[#This Row],[Site ID]],'INPUT Western &amp; Southern Data'!$A$16:$S$300,15, FALSE), "")</f>
        <v/>
      </c>
      <c r="D74" s="66" t="str">
        <f>IF(ISBLANK('INPUT Western &amp; Southern Data'!Q82), "", 'INPUT Western &amp; Southern Data'!Q82)</f>
        <v/>
      </c>
    </row>
    <row r="75" spans="1:4" x14ac:dyDescent="0.3">
      <c r="A75" s="6" t="str">
        <f>IF(ISBLANK('INPUT Western &amp; Southern Data'!A83), "", 'INPUT Western &amp; Southern Data'!A83)</f>
        <v/>
      </c>
      <c r="B75" s="82" t="str">
        <f>IFERROR(IF(VLOOKUP(Table110[[#This Row],[Site ID]],'INPUT Western &amp; Southern Data'!$A$16:$S$300,12, FALSE) = "", "", VLOOKUP(Table110[[#This Row],[Site ID]],'INPUT Western &amp; Southern Data'!$A$16:$S$300,12, FALSE)), "")</f>
        <v/>
      </c>
      <c r="C75" s="82" t="str">
        <f>IFERROR(VLOOKUP(Table110[[#This Row],[Site ID]],'INPUT Western &amp; Southern Data'!$A$16:$S$300,15, FALSE), "")</f>
        <v/>
      </c>
      <c r="D75" s="66" t="str">
        <f>IF(ISBLANK('INPUT Western &amp; Southern Data'!Q83), "", 'INPUT Western &amp; Southern Data'!Q83)</f>
        <v/>
      </c>
    </row>
    <row r="76" spans="1:4" x14ac:dyDescent="0.3">
      <c r="A76" s="6" t="str">
        <f>IF(ISBLANK('INPUT Western &amp; Southern Data'!A84), "", 'INPUT Western &amp; Southern Data'!A84)</f>
        <v/>
      </c>
      <c r="B76" s="82" t="str">
        <f>IFERROR(IF(VLOOKUP(Table110[[#This Row],[Site ID]],'INPUT Western &amp; Southern Data'!$A$16:$S$300,12, FALSE) = "", "", VLOOKUP(Table110[[#This Row],[Site ID]],'INPUT Western &amp; Southern Data'!$A$16:$S$300,12, FALSE)), "")</f>
        <v/>
      </c>
      <c r="C76" s="82" t="str">
        <f>IFERROR(VLOOKUP(Table110[[#This Row],[Site ID]],'INPUT Western &amp; Southern Data'!$A$16:$S$300,15, FALSE), "")</f>
        <v/>
      </c>
      <c r="D76" s="66" t="str">
        <f>IF(ISBLANK('INPUT Western &amp; Southern Data'!Q84), "", 'INPUT Western &amp; Southern Data'!Q84)</f>
        <v/>
      </c>
    </row>
    <row r="77" spans="1:4" x14ac:dyDescent="0.3">
      <c r="A77" s="6" t="str">
        <f>IF(ISBLANK('INPUT Western &amp; Southern Data'!A85), "", 'INPUT Western &amp; Southern Data'!A85)</f>
        <v/>
      </c>
      <c r="B77" s="82" t="str">
        <f>IFERROR(IF(VLOOKUP(Table110[[#This Row],[Site ID]],'INPUT Western &amp; Southern Data'!$A$16:$S$300,12, FALSE) = "", "", VLOOKUP(Table110[[#This Row],[Site ID]],'INPUT Western &amp; Southern Data'!$A$16:$S$300,12, FALSE)), "")</f>
        <v/>
      </c>
      <c r="C77" s="82" t="str">
        <f>IFERROR(VLOOKUP(Table110[[#This Row],[Site ID]],'INPUT Western &amp; Southern Data'!$A$16:$S$300,15, FALSE), "")</f>
        <v/>
      </c>
      <c r="D77" s="66" t="str">
        <f>IF(ISBLANK('INPUT Western &amp; Southern Data'!Q85), "", 'INPUT Western &amp; Southern Data'!Q85)</f>
        <v/>
      </c>
    </row>
    <row r="78" spans="1:4" x14ac:dyDescent="0.3">
      <c r="A78" s="6" t="str">
        <f>IF(ISBLANK('INPUT Western &amp; Southern Data'!A86), "", 'INPUT Western &amp; Southern Data'!A86)</f>
        <v/>
      </c>
      <c r="B78" s="82" t="str">
        <f>IFERROR(IF(VLOOKUP(Table110[[#This Row],[Site ID]],'INPUT Western &amp; Southern Data'!$A$16:$S$300,12, FALSE) = "", "", VLOOKUP(Table110[[#This Row],[Site ID]],'INPUT Western &amp; Southern Data'!$A$16:$S$300,12, FALSE)), "")</f>
        <v/>
      </c>
      <c r="C78" s="82" t="str">
        <f>IFERROR(VLOOKUP(Table110[[#This Row],[Site ID]],'INPUT Western &amp; Southern Data'!$A$16:$S$300,15, FALSE), "")</f>
        <v/>
      </c>
      <c r="D78" s="66" t="str">
        <f>IF(ISBLANK('INPUT Western &amp; Southern Data'!Q86), "", 'INPUT Western &amp; Southern Data'!Q86)</f>
        <v/>
      </c>
    </row>
    <row r="79" spans="1:4" x14ac:dyDescent="0.3">
      <c r="A79" s="6" t="str">
        <f>IF(ISBLANK('INPUT Western &amp; Southern Data'!A87), "", 'INPUT Western &amp; Southern Data'!A87)</f>
        <v/>
      </c>
      <c r="B79" s="82" t="str">
        <f>IFERROR(IF(VLOOKUP(Table110[[#This Row],[Site ID]],'INPUT Western &amp; Southern Data'!$A$16:$S$300,12, FALSE) = "", "", VLOOKUP(Table110[[#This Row],[Site ID]],'INPUT Western &amp; Southern Data'!$A$16:$S$300,12, FALSE)), "")</f>
        <v/>
      </c>
      <c r="C79" s="82" t="str">
        <f>IFERROR(VLOOKUP(Table110[[#This Row],[Site ID]],'INPUT Western &amp; Southern Data'!$A$16:$S$300,15, FALSE), "")</f>
        <v/>
      </c>
      <c r="D79" s="66" t="str">
        <f>IF(ISBLANK('INPUT Western &amp; Southern Data'!Q87), "", 'INPUT Western &amp; Southern Data'!Q87)</f>
        <v/>
      </c>
    </row>
    <row r="80" spans="1:4" x14ac:dyDescent="0.3">
      <c r="A80" s="6" t="str">
        <f>IF(ISBLANK('INPUT Western &amp; Southern Data'!A88), "", 'INPUT Western &amp; Southern Data'!A88)</f>
        <v/>
      </c>
      <c r="B80" s="82" t="str">
        <f>IFERROR(IF(VLOOKUP(Table110[[#This Row],[Site ID]],'INPUT Western &amp; Southern Data'!$A$16:$S$300,12, FALSE) = "", "", VLOOKUP(Table110[[#This Row],[Site ID]],'INPUT Western &amp; Southern Data'!$A$16:$S$300,12, FALSE)), "")</f>
        <v/>
      </c>
      <c r="C80" s="82" t="str">
        <f>IFERROR(VLOOKUP(Table110[[#This Row],[Site ID]],'INPUT Western &amp; Southern Data'!$A$16:$S$300,15, FALSE), "")</f>
        <v/>
      </c>
      <c r="D80" s="66" t="str">
        <f>IF(ISBLANK('INPUT Western &amp; Southern Data'!Q88), "", 'INPUT Western &amp; Southern Data'!Q88)</f>
        <v/>
      </c>
    </row>
    <row r="81" spans="1:4" x14ac:dyDescent="0.3">
      <c r="A81" s="6" t="str">
        <f>IF(ISBLANK('INPUT Western &amp; Southern Data'!A89), "", 'INPUT Western &amp; Southern Data'!A89)</f>
        <v/>
      </c>
      <c r="B81" s="82" t="str">
        <f>IFERROR(IF(VLOOKUP(Table110[[#This Row],[Site ID]],'INPUT Western &amp; Southern Data'!$A$16:$S$300,12, FALSE) = "", "", VLOOKUP(Table110[[#This Row],[Site ID]],'INPUT Western &amp; Southern Data'!$A$16:$S$300,12, FALSE)), "")</f>
        <v/>
      </c>
      <c r="C81" s="82" t="str">
        <f>IFERROR(VLOOKUP(Table110[[#This Row],[Site ID]],'INPUT Western &amp; Southern Data'!$A$16:$S$300,15, FALSE), "")</f>
        <v/>
      </c>
      <c r="D81" s="66" t="str">
        <f>IF(ISBLANK('INPUT Western &amp; Southern Data'!Q89), "", 'INPUT Western &amp; Southern Data'!Q89)</f>
        <v/>
      </c>
    </row>
    <row r="82" spans="1:4" x14ac:dyDescent="0.3">
      <c r="A82" s="6" t="str">
        <f>IF(ISBLANK('INPUT Western &amp; Southern Data'!A90), "", 'INPUT Western &amp; Southern Data'!A90)</f>
        <v/>
      </c>
      <c r="B82" s="82" t="str">
        <f>IFERROR(IF(VLOOKUP(Table110[[#This Row],[Site ID]],'INPUT Western &amp; Southern Data'!$A$16:$S$300,12, FALSE) = "", "", VLOOKUP(Table110[[#This Row],[Site ID]],'INPUT Western &amp; Southern Data'!$A$16:$S$300,12, FALSE)), "")</f>
        <v/>
      </c>
      <c r="C82" s="82" t="str">
        <f>IFERROR(VLOOKUP(Table110[[#This Row],[Site ID]],'INPUT Western &amp; Southern Data'!$A$16:$S$300,15, FALSE), "")</f>
        <v/>
      </c>
      <c r="D82" s="66" t="str">
        <f>IF(ISBLANK('INPUT Western &amp; Southern Data'!Q90), "", 'INPUT Western &amp; Southern Data'!Q90)</f>
        <v/>
      </c>
    </row>
    <row r="83" spans="1:4" x14ac:dyDescent="0.3">
      <c r="A83" s="6" t="str">
        <f>IF(ISBLANK('INPUT Western &amp; Southern Data'!A91), "", 'INPUT Western &amp; Southern Data'!A91)</f>
        <v/>
      </c>
      <c r="B83" s="82" t="str">
        <f>IFERROR(IF(VLOOKUP(Table110[[#This Row],[Site ID]],'INPUT Western &amp; Southern Data'!$A$16:$S$300,12, FALSE) = "", "", VLOOKUP(Table110[[#This Row],[Site ID]],'INPUT Western &amp; Southern Data'!$A$16:$S$300,12, FALSE)), "")</f>
        <v/>
      </c>
      <c r="C83" s="82" t="str">
        <f>IFERROR(VLOOKUP(Table110[[#This Row],[Site ID]],'INPUT Western &amp; Southern Data'!$A$16:$S$300,15, FALSE), "")</f>
        <v/>
      </c>
      <c r="D83" s="66" t="str">
        <f>IF(ISBLANK('INPUT Western &amp; Southern Data'!Q91), "", 'INPUT Western &amp; Southern Data'!Q91)</f>
        <v/>
      </c>
    </row>
    <row r="84" spans="1:4" x14ac:dyDescent="0.3">
      <c r="A84" s="6" t="str">
        <f>IF(ISBLANK('INPUT Western &amp; Southern Data'!A92), "", 'INPUT Western &amp; Southern Data'!A92)</f>
        <v/>
      </c>
      <c r="B84" s="82" t="str">
        <f>IFERROR(IF(VLOOKUP(Table110[[#This Row],[Site ID]],'INPUT Western &amp; Southern Data'!$A$16:$S$300,12, FALSE) = "", "", VLOOKUP(Table110[[#This Row],[Site ID]],'INPUT Western &amp; Southern Data'!$A$16:$S$300,12, FALSE)), "")</f>
        <v/>
      </c>
      <c r="C84" s="82" t="str">
        <f>IFERROR(VLOOKUP(Table110[[#This Row],[Site ID]],'INPUT Western &amp; Southern Data'!$A$16:$S$300,15, FALSE), "")</f>
        <v/>
      </c>
      <c r="D84" s="66" t="str">
        <f>IF(ISBLANK('INPUT Western &amp; Southern Data'!Q92), "", 'INPUT Western &amp; Southern Data'!Q92)</f>
        <v/>
      </c>
    </row>
    <row r="85" spans="1:4" x14ac:dyDescent="0.3">
      <c r="A85" s="6" t="str">
        <f>IF(ISBLANK('INPUT Western &amp; Southern Data'!A93), "", 'INPUT Western &amp; Southern Data'!A93)</f>
        <v/>
      </c>
      <c r="B85" s="82" t="str">
        <f>IFERROR(IF(VLOOKUP(Table110[[#This Row],[Site ID]],'INPUT Western &amp; Southern Data'!$A$16:$S$300,12, FALSE) = "", "", VLOOKUP(Table110[[#This Row],[Site ID]],'INPUT Western &amp; Southern Data'!$A$16:$S$300,12, FALSE)), "")</f>
        <v/>
      </c>
      <c r="C85" s="82" t="str">
        <f>IFERROR(VLOOKUP(Table110[[#This Row],[Site ID]],'INPUT Western &amp; Southern Data'!$A$16:$S$300,15, FALSE), "")</f>
        <v/>
      </c>
      <c r="D85" s="66" t="str">
        <f>IF(ISBLANK('INPUT Western &amp; Southern Data'!Q93), "", 'INPUT Western &amp; Southern Data'!Q93)</f>
        <v/>
      </c>
    </row>
    <row r="86" spans="1:4" x14ac:dyDescent="0.3">
      <c r="A86" s="6" t="str">
        <f>IF(ISBLANK('INPUT Western &amp; Southern Data'!A94), "", 'INPUT Western &amp; Southern Data'!A94)</f>
        <v/>
      </c>
      <c r="B86" s="82" t="str">
        <f>IFERROR(IF(VLOOKUP(Table110[[#This Row],[Site ID]],'INPUT Western &amp; Southern Data'!$A$16:$S$300,12, FALSE) = "", "", VLOOKUP(Table110[[#This Row],[Site ID]],'INPUT Western &amp; Southern Data'!$A$16:$S$300,12, FALSE)), "")</f>
        <v/>
      </c>
      <c r="C86" s="82" t="str">
        <f>IFERROR(VLOOKUP(Table110[[#This Row],[Site ID]],'INPUT Western &amp; Southern Data'!$A$16:$S$300,15, FALSE), "")</f>
        <v/>
      </c>
      <c r="D86" s="66" t="str">
        <f>IF(ISBLANK('INPUT Western &amp; Southern Data'!Q94), "", 'INPUT Western &amp; Southern Data'!Q94)</f>
        <v/>
      </c>
    </row>
    <row r="87" spans="1:4" x14ac:dyDescent="0.3">
      <c r="A87" s="6" t="str">
        <f>IF(ISBLANK('INPUT Western &amp; Southern Data'!A95), "", 'INPUT Western &amp; Southern Data'!A95)</f>
        <v/>
      </c>
      <c r="B87" s="82" t="str">
        <f>IFERROR(IF(VLOOKUP(Table110[[#This Row],[Site ID]],'INPUT Western &amp; Southern Data'!$A$16:$S$300,12, FALSE) = "", "", VLOOKUP(Table110[[#This Row],[Site ID]],'INPUT Western &amp; Southern Data'!$A$16:$S$300,12, FALSE)), "")</f>
        <v/>
      </c>
      <c r="C87" s="82" t="str">
        <f>IFERROR(VLOOKUP(Table110[[#This Row],[Site ID]],'INPUT Western &amp; Southern Data'!$A$16:$S$300,15, FALSE), "")</f>
        <v/>
      </c>
      <c r="D87" s="66" t="str">
        <f>IF(ISBLANK('INPUT Western &amp; Southern Data'!Q95), "", 'INPUT Western &amp; Southern Data'!Q95)</f>
        <v/>
      </c>
    </row>
    <row r="88" spans="1:4" x14ac:dyDescent="0.3">
      <c r="A88" s="6" t="str">
        <f>IF(ISBLANK('INPUT Western &amp; Southern Data'!A96), "", 'INPUT Western &amp; Southern Data'!A96)</f>
        <v/>
      </c>
      <c r="B88" s="82" t="str">
        <f>IFERROR(IF(VLOOKUP(Table110[[#This Row],[Site ID]],'INPUT Western &amp; Southern Data'!$A$16:$S$300,12, FALSE) = "", "", VLOOKUP(Table110[[#This Row],[Site ID]],'INPUT Western &amp; Southern Data'!$A$16:$S$300,12, FALSE)), "")</f>
        <v/>
      </c>
      <c r="C88" s="82" t="str">
        <f>IFERROR(VLOOKUP(Table110[[#This Row],[Site ID]],'INPUT Western &amp; Southern Data'!$A$16:$S$300,15, FALSE), "")</f>
        <v/>
      </c>
      <c r="D88" s="66" t="str">
        <f>IF(ISBLANK('INPUT Western &amp; Southern Data'!Q96), "", 'INPUT Western &amp; Southern Data'!Q96)</f>
        <v/>
      </c>
    </row>
    <row r="89" spans="1:4" x14ac:dyDescent="0.3">
      <c r="A89" s="6" t="str">
        <f>IF(ISBLANK('INPUT Western &amp; Southern Data'!A97), "", 'INPUT Western &amp; Southern Data'!A97)</f>
        <v/>
      </c>
      <c r="B89" s="82" t="str">
        <f>IFERROR(IF(VLOOKUP(Table110[[#This Row],[Site ID]],'INPUT Western &amp; Southern Data'!$A$16:$S$300,12, FALSE) = "", "", VLOOKUP(Table110[[#This Row],[Site ID]],'INPUT Western &amp; Southern Data'!$A$16:$S$300,12, FALSE)), "")</f>
        <v/>
      </c>
      <c r="C89" s="82" t="str">
        <f>IFERROR(VLOOKUP(Table110[[#This Row],[Site ID]],'INPUT Western &amp; Southern Data'!$A$16:$S$300,15, FALSE), "")</f>
        <v/>
      </c>
      <c r="D89" s="66" t="str">
        <f>IF(ISBLANK('INPUT Western &amp; Southern Data'!Q97), "", 'INPUT Western &amp; Southern Data'!Q97)</f>
        <v/>
      </c>
    </row>
    <row r="90" spans="1:4" x14ac:dyDescent="0.3">
      <c r="A90" s="6" t="str">
        <f>IF(ISBLANK('INPUT Western &amp; Southern Data'!A98), "", 'INPUT Western &amp; Southern Data'!A98)</f>
        <v/>
      </c>
      <c r="B90" s="82" t="str">
        <f>IFERROR(IF(VLOOKUP(Table110[[#This Row],[Site ID]],'INPUT Western &amp; Southern Data'!$A$16:$S$300,12, FALSE) = "", "", VLOOKUP(Table110[[#This Row],[Site ID]],'INPUT Western &amp; Southern Data'!$A$16:$S$300,12, FALSE)), "")</f>
        <v/>
      </c>
      <c r="C90" s="82" t="str">
        <f>IFERROR(VLOOKUP(Table110[[#This Row],[Site ID]],'INPUT Western &amp; Southern Data'!$A$16:$S$300,15, FALSE), "")</f>
        <v/>
      </c>
      <c r="D90" s="66" t="str">
        <f>IF(ISBLANK('INPUT Western &amp; Southern Data'!Q98), "", 'INPUT Western &amp; Southern Data'!Q98)</f>
        <v/>
      </c>
    </row>
    <row r="91" spans="1:4" x14ac:dyDescent="0.3">
      <c r="A91" s="6" t="str">
        <f>IF(ISBLANK('INPUT Western &amp; Southern Data'!A99), "", 'INPUT Western &amp; Southern Data'!A99)</f>
        <v/>
      </c>
      <c r="B91" s="82" t="str">
        <f>IFERROR(IF(VLOOKUP(Table110[[#This Row],[Site ID]],'INPUT Western &amp; Southern Data'!$A$16:$S$300,12, FALSE) = "", "", VLOOKUP(Table110[[#This Row],[Site ID]],'INPUT Western &amp; Southern Data'!$A$16:$S$300,12, FALSE)), "")</f>
        <v/>
      </c>
      <c r="C91" s="82" t="str">
        <f>IFERROR(VLOOKUP(Table110[[#This Row],[Site ID]],'INPUT Western &amp; Southern Data'!$A$16:$S$300,15, FALSE), "")</f>
        <v/>
      </c>
      <c r="D91" s="66" t="str">
        <f>IF(ISBLANK('INPUT Western &amp; Southern Data'!Q99), "", 'INPUT Western &amp; Southern Data'!Q99)</f>
        <v/>
      </c>
    </row>
    <row r="92" spans="1:4" x14ac:dyDescent="0.3">
      <c r="A92" s="6" t="str">
        <f>IF(ISBLANK('INPUT Western &amp; Southern Data'!A100), "", 'INPUT Western &amp; Southern Data'!A100)</f>
        <v/>
      </c>
      <c r="B92" s="82" t="str">
        <f>IFERROR(IF(VLOOKUP(Table110[[#This Row],[Site ID]],'INPUT Western &amp; Southern Data'!$A$16:$S$300,12, FALSE) = "", "", VLOOKUP(Table110[[#This Row],[Site ID]],'INPUT Western &amp; Southern Data'!$A$16:$S$300,12, FALSE)), "")</f>
        <v/>
      </c>
      <c r="C92" s="82" t="str">
        <f>IFERROR(VLOOKUP(Table110[[#This Row],[Site ID]],'INPUT Western &amp; Southern Data'!$A$16:$S$300,15, FALSE), "")</f>
        <v/>
      </c>
      <c r="D92" s="66" t="str">
        <f>IF(ISBLANK('INPUT Western &amp; Southern Data'!Q100), "", 'INPUT Western &amp; Southern Data'!Q100)</f>
        <v/>
      </c>
    </row>
    <row r="93" spans="1:4" x14ac:dyDescent="0.3">
      <c r="A93" s="6" t="str">
        <f>IF(ISBLANK('INPUT Western &amp; Southern Data'!A101), "", 'INPUT Western &amp; Southern Data'!A101)</f>
        <v/>
      </c>
      <c r="B93" s="82" t="str">
        <f>IFERROR(IF(VLOOKUP(Table110[[#This Row],[Site ID]],'INPUT Western &amp; Southern Data'!$A$16:$S$300,12, FALSE) = "", "", VLOOKUP(Table110[[#This Row],[Site ID]],'INPUT Western &amp; Southern Data'!$A$16:$S$300,12, FALSE)), "")</f>
        <v/>
      </c>
      <c r="C93" s="82" t="str">
        <f>IFERROR(VLOOKUP(Table110[[#This Row],[Site ID]],'INPUT Western &amp; Southern Data'!$A$16:$S$300,15, FALSE), "")</f>
        <v/>
      </c>
      <c r="D93" s="66" t="str">
        <f>IF(ISBLANK('INPUT Western &amp; Southern Data'!Q101), "", 'INPUT Western &amp; Southern Data'!Q101)</f>
        <v/>
      </c>
    </row>
    <row r="94" spans="1:4" x14ac:dyDescent="0.3">
      <c r="A94" s="6" t="str">
        <f>IF(ISBLANK('INPUT Western &amp; Southern Data'!A102), "", 'INPUT Western &amp; Southern Data'!A102)</f>
        <v/>
      </c>
      <c r="B94" s="82" t="str">
        <f>IFERROR(IF(VLOOKUP(Table110[[#This Row],[Site ID]],'INPUT Western &amp; Southern Data'!$A$16:$S$300,12, FALSE) = "", "", VLOOKUP(Table110[[#This Row],[Site ID]],'INPUT Western &amp; Southern Data'!$A$16:$S$300,12, FALSE)), "")</f>
        <v/>
      </c>
      <c r="C94" s="82" t="str">
        <f>IFERROR(VLOOKUP(Table110[[#This Row],[Site ID]],'INPUT Western &amp; Southern Data'!$A$16:$S$300,15, FALSE), "")</f>
        <v/>
      </c>
      <c r="D94" s="66" t="str">
        <f>IF(ISBLANK('INPUT Western &amp; Southern Data'!Q102), "", 'INPUT Western &amp; Southern Data'!Q102)</f>
        <v/>
      </c>
    </row>
    <row r="95" spans="1:4" x14ac:dyDescent="0.3">
      <c r="A95" s="6" t="str">
        <f>IF(ISBLANK('INPUT Western &amp; Southern Data'!A103), "", 'INPUT Western &amp; Southern Data'!A103)</f>
        <v/>
      </c>
      <c r="B95" s="82" t="str">
        <f>IFERROR(IF(VLOOKUP(Table110[[#This Row],[Site ID]],'INPUT Western &amp; Southern Data'!$A$16:$S$300,12, FALSE) = "", "", VLOOKUP(Table110[[#This Row],[Site ID]],'INPUT Western &amp; Southern Data'!$A$16:$S$300,12, FALSE)), "")</f>
        <v/>
      </c>
      <c r="C95" s="82" t="str">
        <f>IFERROR(VLOOKUP(Table110[[#This Row],[Site ID]],'INPUT Western &amp; Southern Data'!$A$16:$S$300,15, FALSE), "")</f>
        <v/>
      </c>
      <c r="D95" s="66" t="str">
        <f>IF(ISBLANK('INPUT Western &amp; Southern Data'!Q103), "", 'INPUT Western &amp; Southern Data'!Q103)</f>
        <v/>
      </c>
    </row>
    <row r="96" spans="1:4" x14ac:dyDescent="0.3">
      <c r="A96" s="6" t="str">
        <f>IF(ISBLANK('INPUT Western &amp; Southern Data'!A104), "", 'INPUT Western &amp; Southern Data'!A104)</f>
        <v/>
      </c>
      <c r="B96" s="82" t="str">
        <f>IFERROR(IF(VLOOKUP(Table110[[#This Row],[Site ID]],'INPUT Western &amp; Southern Data'!$A$16:$S$300,12, FALSE) = "", "", VLOOKUP(Table110[[#This Row],[Site ID]],'INPUT Western &amp; Southern Data'!$A$16:$S$300,12, FALSE)), "")</f>
        <v/>
      </c>
      <c r="C96" s="82" t="str">
        <f>IFERROR(VLOOKUP(Table110[[#This Row],[Site ID]],'INPUT Western &amp; Southern Data'!$A$16:$S$300,15, FALSE), "")</f>
        <v/>
      </c>
      <c r="D96" s="66" t="str">
        <f>IF(ISBLANK('INPUT Western &amp; Southern Data'!Q104), "", 'INPUT Western &amp; Southern Data'!Q104)</f>
        <v/>
      </c>
    </row>
    <row r="97" spans="1:4" x14ac:dyDescent="0.3">
      <c r="A97" s="6" t="str">
        <f>IF(ISBLANK('INPUT Western &amp; Southern Data'!A105), "", 'INPUT Western &amp; Southern Data'!A105)</f>
        <v/>
      </c>
      <c r="B97" s="82" t="str">
        <f>IFERROR(IF(VLOOKUP(Table110[[#This Row],[Site ID]],'INPUT Western &amp; Southern Data'!$A$16:$S$300,12, FALSE) = "", "", VLOOKUP(Table110[[#This Row],[Site ID]],'INPUT Western &amp; Southern Data'!$A$16:$S$300,12, FALSE)), "")</f>
        <v/>
      </c>
      <c r="C97" s="82" t="str">
        <f>IFERROR(VLOOKUP(Table110[[#This Row],[Site ID]],'INPUT Western &amp; Southern Data'!$A$16:$S$300,15, FALSE), "")</f>
        <v/>
      </c>
      <c r="D97" s="66" t="str">
        <f>IF(ISBLANK('INPUT Western &amp; Southern Data'!Q105), "", 'INPUT Western &amp; Southern Data'!Q105)</f>
        <v/>
      </c>
    </row>
    <row r="98" spans="1:4" x14ac:dyDescent="0.3">
      <c r="A98" s="6" t="str">
        <f>IF(ISBLANK('INPUT Western &amp; Southern Data'!A106), "", 'INPUT Western &amp; Southern Data'!A106)</f>
        <v/>
      </c>
      <c r="B98" s="82" t="str">
        <f>IFERROR(IF(VLOOKUP(Table110[[#This Row],[Site ID]],'INPUT Western &amp; Southern Data'!$A$16:$S$300,12, FALSE) = "", "", VLOOKUP(Table110[[#This Row],[Site ID]],'INPUT Western &amp; Southern Data'!$A$16:$S$300,12, FALSE)), "")</f>
        <v/>
      </c>
      <c r="C98" s="82" t="str">
        <f>IFERROR(VLOOKUP(Table110[[#This Row],[Site ID]],'INPUT Western &amp; Southern Data'!$A$16:$S$300,15, FALSE), "")</f>
        <v/>
      </c>
      <c r="D98" s="66" t="str">
        <f>IF(ISBLANK('INPUT Western &amp; Southern Data'!Q106), "", 'INPUT Western &amp; Southern Data'!Q106)</f>
        <v/>
      </c>
    </row>
    <row r="99" spans="1:4" x14ac:dyDescent="0.3">
      <c r="A99" s="6" t="str">
        <f>IF(ISBLANK('INPUT Western &amp; Southern Data'!A107), "", 'INPUT Western &amp; Southern Data'!A107)</f>
        <v/>
      </c>
      <c r="B99" s="82" t="str">
        <f>IFERROR(IF(VLOOKUP(Table110[[#This Row],[Site ID]],'INPUT Western &amp; Southern Data'!$A$16:$S$300,12, FALSE) = "", "", VLOOKUP(Table110[[#This Row],[Site ID]],'INPUT Western &amp; Southern Data'!$A$16:$S$300,12, FALSE)), "")</f>
        <v/>
      </c>
      <c r="C99" s="82" t="str">
        <f>IFERROR(VLOOKUP(Table110[[#This Row],[Site ID]],'INPUT Western &amp; Southern Data'!$A$16:$S$300,15, FALSE), "")</f>
        <v/>
      </c>
      <c r="D99" s="66" t="str">
        <f>IF(ISBLANK('INPUT Western &amp; Southern Data'!Q107), "", 'INPUT Western &amp; Southern Data'!Q107)</f>
        <v/>
      </c>
    </row>
    <row r="100" spans="1:4" x14ac:dyDescent="0.3">
      <c r="A100" s="6" t="str">
        <f>IF(ISBLANK('INPUT Western &amp; Southern Data'!A108), "", 'INPUT Western &amp; Southern Data'!A108)</f>
        <v/>
      </c>
      <c r="B100" s="82" t="str">
        <f>IFERROR(IF(VLOOKUP(Table110[[#This Row],[Site ID]],'INPUT Western &amp; Southern Data'!$A$16:$S$300,12, FALSE) = "", "", VLOOKUP(Table110[[#This Row],[Site ID]],'INPUT Western &amp; Southern Data'!$A$16:$S$300,12, FALSE)), "")</f>
        <v/>
      </c>
      <c r="C100" s="82" t="str">
        <f>IFERROR(VLOOKUP(Table110[[#This Row],[Site ID]],'INPUT Western &amp; Southern Data'!$A$16:$S$300,15, FALSE), "")</f>
        <v/>
      </c>
      <c r="D100" s="66" t="str">
        <f>IF(ISBLANK('INPUT Western &amp; Southern Data'!Q108), "", 'INPUT Western &amp; Southern Data'!Q108)</f>
        <v/>
      </c>
    </row>
    <row r="101" spans="1:4" x14ac:dyDescent="0.3">
      <c r="A101" s="6" t="str">
        <f>IF(ISBLANK('INPUT Western &amp; Southern Data'!A109), "", 'INPUT Western &amp; Southern Data'!A109)</f>
        <v/>
      </c>
      <c r="B101" s="82" t="str">
        <f>IFERROR(IF(VLOOKUP(Table110[[#This Row],[Site ID]],'INPUT Western &amp; Southern Data'!$A$16:$S$300,12, FALSE) = "", "", VLOOKUP(Table110[[#This Row],[Site ID]],'INPUT Western &amp; Southern Data'!$A$16:$S$300,12, FALSE)), "")</f>
        <v/>
      </c>
      <c r="C101" s="82" t="str">
        <f>IFERROR(VLOOKUP(Table110[[#This Row],[Site ID]],'INPUT Western &amp; Southern Data'!$A$16:$S$300,15, FALSE), "")</f>
        <v/>
      </c>
      <c r="D101" s="66" t="str">
        <f>IF(ISBLANK('INPUT Western &amp; Southern Data'!Q109), "", 'INPUT Western &amp; Southern Data'!Q109)</f>
        <v/>
      </c>
    </row>
    <row r="102" spans="1:4" x14ac:dyDescent="0.3">
      <c r="A102" s="6" t="str">
        <f>IF(ISBLANK('INPUT Western &amp; Southern Data'!A110), "", 'INPUT Western &amp; Southern Data'!A110)</f>
        <v/>
      </c>
      <c r="B102" s="82" t="str">
        <f>IFERROR(IF(VLOOKUP(Table110[[#This Row],[Site ID]],'INPUT Western &amp; Southern Data'!$A$16:$S$300,12, FALSE) = "", "", VLOOKUP(Table110[[#This Row],[Site ID]],'INPUT Western &amp; Southern Data'!$A$16:$S$300,12, FALSE)), "")</f>
        <v/>
      </c>
      <c r="C102" s="82" t="str">
        <f>IFERROR(VLOOKUP(Table110[[#This Row],[Site ID]],'INPUT Western &amp; Southern Data'!$A$16:$S$300,15, FALSE), "")</f>
        <v/>
      </c>
      <c r="D102" s="66" t="str">
        <f>IF(ISBLANK('INPUT Western &amp; Southern Data'!Q110), "", 'INPUT Western &amp; Southern Data'!Q110)</f>
        <v/>
      </c>
    </row>
    <row r="103" spans="1:4" x14ac:dyDescent="0.3">
      <c r="A103" s="6" t="str">
        <f>IF(ISBLANK('INPUT Western &amp; Southern Data'!A111), "", 'INPUT Western &amp; Southern Data'!A111)</f>
        <v/>
      </c>
      <c r="B103" s="82" t="str">
        <f>IFERROR(IF(VLOOKUP(Table110[[#This Row],[Site ID]],'INPUT Western &amp; Southern Data'!$A$16:$S$300,12, FALSE) = "", "", VLOOKUP(Table110[[#This Row],[Site ID]],'INPUT Western &amp; Southern Data'!$A$16:$S$300,12, FALSE)), "")</f>
        <v/>
      </c>
      <c r="C103" s="82" t="str">
        <f>IFERROR(VLOOKUP(Table110[[#This Row],[Site ID]],'INPUT Western &amp; Southern Data'!$A$16:$S$300,15, FALSE), "")</f>
        <v/>
      </c>
      <c r="D103" s="66" t="str">
        <f>IF(ISBLANK('INPUT Western &amp; Southern Data'!Q111), "", 'INPUT Western &amp; Southern Data'!Q111)</f>
        <v/>
      </c>
    </row>
    <row r="104" spans="1:4" x14ac:dyDescent="0.3">
      <c r="A104" s="6" t="str">
        <f>IF(ISBLANK('INPUT Western &amp; Southern Data'!A112), "", 'INPUT Western &amp; Southern Data'!A112)</f>
        <v/>
      </c>
      <c r="B104" s="206" t="str">
        <f>IFERROR(IF(VLOOKUP(Table110[[#This Row],[Site ID]],'INPUT Western &amp; Southern Data'!$A$16:$S$300,12, FALSE) = "", "", VLOOKUP(Table110[[#This Row],[Site ID]],'INPUT Western &amp; Southern Data'!$A$16:$S$300,12, FALSE)), "")</f>
        <v/>
      </c>
      <c r="C104" s="206" t="str">
        <f>IFERROR(VLOOKUP(Table110[[#This Row],[Site ID]],'INPUT Western &amp; Southern Data'!$A$16:$S$300,15, FALSE), "")</f>
        <v/>
      </c>
      <c r="D104" s="207" t="str">
        <f>IF(ISBLANK('INPUT Western &amp; Southern Data'!Q112), "", 'INPUT Western &amp; Southern Data'!Q112)</f>
        <v/>
      </c>
    </row>
    <row r="105" spans="1:4" x14ac:dyDescent="0.3">
      <c r="A105" s="6" t="str">
        <f>IF(ISBLANK('INPUT Western &amp; Southern Data'!A113), "", 'INPUT Western &amp; Southern Data'!A113)</f>
        <v/>
      </c>
      <c r="B105" s="206" t="str">
        <f>IFERROR(IF(VLOOKUP(Table110[[#This Row],[Site ID]],'INPUT Western &amp; Southern Data'!$A$16:$S$300,12, FALSE) = "", "", VLOOKUP(Table110[[#This Row],[Site ID]],'INPUT Western &amp; Southern Data'!$A$16:$S$300,12, FALSE)), "")</f>
        <v/>
      </c>
      <c r="C105" s="206" t="str">
        <f>IFERROR(VLOOKUP(Table110[[#This Row],[Site ID]],'INPUT Western &amp; Southern Data'!$A$16:$S$300,15, FALSE), "")</f>
        <v/>
      </c>
      <c r="D105" s="207" t="str">
        <f>IF(ISBLANK('INPUT Western &amp; Southern Data'!Q113), "", 'INPUT Western &amp; Southern Data'!Q113)</f>
        <v/>
      </c>
    </row>
    <row r="106" spans="1:4" x14ac:dyDescent="0.3">
      <c r="A106" s="6" t="str">
        <f>IF(ISBLANK('INPUT Western &amp; Southern Data'!A114), "", 'INPUT Western &amp; Southern Data'!A114)</f>
        <v/>
      </c>
      <c r="B106" s="206" t="str">
        <f>IFERROR(IF(VLOOKUP(Table110[[#This Row],[Site ID]],'INPUT Western &amp; Southern Data'!$A$16:$S$300,12, FALSE) = "", "", VLOOKUP(Table110[[#This Row],[Site ID]],'INPUT Western &amp; Southern Data'!$A$16:$S$300,12, FALSE)), "")</f>
        <v/>
      </c>
      <c r="C106" s="206" t="str">
        <f>IFERROR(VLOOKUP(Table110[[#This Row],[Site ID]],'INPUT Western &amp; Southern Data'!$A$16:$S$300,15, FALSE), "")</f>
        <v/>
      </c>
      <c r="D106" s="207" t="str">
        <f>IF(ISBLANK('INPUT Western &amp; Southern Data'!Q114), "", 'INPUT Western &amp; Southern Data'!Q114)</f>
        <v/>
      </c>
    </row>
    <row r="107" spans="1:4" x14ac:dyDescent="0.3">
      <c r="A107" s="6" t="str">
        <f>IF(ISBLANK('INPUT Western &amp; Southern Data'!A115), "", 'INPUT Western &amp; Southern Data'!A115)</f>
        <v/>
      </c>
      <c r="B107" s="206" t="str">
        <f>IFERROR(IF(VLOOKUP(Table110[[#This Row],[Site ID]],'INPUT Western &amp; Southern Data'!$A$16:$S$300,12, FALSE) = "", "", VLOOKUP(Table110[[#This Row],[Site ID]],'INPUT Western &amp; Southern Data'!$A$16:$S$300,12, FALSE)), "")</f>
        <v/>
      </c>
      <c r="C107" s="206" t="str">
        <f>IFERROR(VLOOKUP(Table110[[#This Row],[Site ID]],'INPUT Western &amp; Southern Data'!$A$16:$S$300,15, FALSE), "")</f>
        <v/>
      </c>
      <c r="D107" s="207" t="str">
        <f>IF(ISBLANK('INPUT Western &amp; Southern Data'!Q115), "", 'INPUT Western &amp; Southern Data'!Q115)</f>
        <v/>
      </c>
    </row>
    <row r="108" spans="1:4" x14ac:dyDescent="0.3">
      <c r="A108" s="6" t="str">
        <f>IF(ISBLANK('INPUT Western &amp; Southern Data'!A116), "", 'INPUT Western &amp; Southern Data'!A116)</f>
        <v/>
      </c>
      <c r="B108" s="206" t="str">
        <f>IFERROR(IF(VLOOKUP(Table110[[#This Row],[Site ID]],'INPUT Western &amp; Southern Data'!$A$16:$S$300,12, FALSE) = "", "", VLOOKUP(Table110[[#This Row],[Site ID]],'INPUT Western &amp; Southern Data'!$A$16:$S$300,12, FALSE)), "")</f>
        <v/>
      </c>
      <c r="C108" s="206" t="str">
        <f>IFERROR(VLOOKUP(Table110[[#This Row],[Site ID]],'INPUT Western &amp; Southern Data'!$A$16:$S$300,15, FALSE), "")</f>
        <v/>
      </c>
      <c r="D108" s="207" t="str">
        <f>IF(ISBLANK('INPUT Western &amp; Southern Data'!Q116), "", 'INPUT Western &amp; Southern Data'!Q116)</f>
        <v/>
      </c>
    </row>
    <row r="109" spans="1:4" x14ac:dyDescent="0.3">
      <c r="A109" s="6" t="str">
        <f>IF(ISBLANK('INPUT Western &amp; Southern Data'!A117), "", 'INPUT Western &amp; Southern Data'!A117)</f>
        <v/>
      </c>
      <c r="B109" s="206" t="str">
        <f>IFERROR(IF(VLOOKUP(Table110[[#This Row],[Site ID]],'INPUT Western &amp; Southern Data'!$A$16:$S$300,12, FALSE) = "", "", VLOOKUP(Table110[[#This Row],[Site ID]],'INPUT Western &amp; Southern Data'!$A$16:$S$300,12, FALSE)), "")</f>
        <v/>
      </c>
      <c r="C109" s="206" t="str">
        <f>IFERROR(VLOOKUP(Table110[[#This Row],[Site ID]],'INPUT Western &amp; Southern Data'!$A$16:$S$300,15, FALSE), "")</f>
        <v/>
      </c>
      <c r="D109" s="207" t="str">
        <f>IF(ISBLANK('INPUT Western &amp; Southern Data'!Q117), "", 'INPUT Western &amp; Southern Data'!Q117)</f>
        <v/>
      </c>
    </row>
    <row r="110" spans="1:4" x14ac:dyDescent="0.3">
      <c r="A110" s="6" t="str">
        <f>IF(ISBLANK('INPUT Western &amp; Southern Data'!A118), "", 'INPUT Western &amp; Southern Data'!A118)</f>
        <v/>
      </c>
      <c r="B110" s="206" t="str">
        <f>IFERROR(IF(VLOOKUP(Table110[[#This Row],[Site ID]],'INPUT Western &amp; Southern Data'!$A$16:$S$300,12, FALSE) = "", "", VLOOKUP(Table110[[#This Row],[Site ID]],'INPUT Western &amp; Southern Data'!$A$16:$S$300,12, FALSE)), "")</f>
        <v/>
      </c>
      <c r="C110" s="206" t="str">
        <f>IFERROR(VLOOKUP(Table110[[#This Row],[Site ID]],'INPUT Western &amp; Southern Data'!$A$16:$S$300,15, FALSE), "")</f>
        <v/>
      </c>
      <c r="D110" s="207" t="str">
        <f>IF(ISBLANK('INPUT Western &amp; Southern Data'!Q118), "", 'INPUT Western &amp; Southern Data'!Q118)</f>
        <v/>
      </c>
    </row>
    <row r="111" spans="1:4" x14ac:dyDescent="0.3">
      <c r="A111" s="6" t="str">
        <f>IF(ISBLANK('INPUT Western &amp; Southern Data'!A119), "", 'INPUT Western &amp; Southern Data'!A119)</f>
        <v/>
      </c>
      <c r="B111" s="206" t="str">
        <f>IFERROR(IF(VLOOKUP(Table110[[#This Row],[Site ID]],'INPUT Western &amp; Southern Data'!$A$16:$S$300,12, FALSE) = "", "", VLOOKUP(Table110[[#This Row],[Site ID]],'INPUT Western &amp; Southern Data'!$A$16:$S$300,12, FALSE)), "")</f>
        <v/>
      </c>
      <c r="C111" s="206" t="str">
        <f>IFERROR(VLOOKUP(Table110[[#This Row],[Site ID]],'INPUT Western &amp; Southern Data'!$A$16:$S$300,15, FALSE), "")</f>
        <v/>
      </c>
      <c r="D111" s="207" t="str">
        <f>IF(ISBLANK('INPUT Western &amp; Southern Data'!Q119), "", 'INPUT Western &amp; Southern Data'!Q119)</f>
        <v/>
      </c>
    </row>
    <row r="112" spans="1:4" x14ac:dyDescent="0.3">
      <c r="A112" s="6" t="str">
        <f>IF(ISBLANK('INPUT Western &amp; Southern Data'!A120), "", 'INPUT Western &amp; Southern Data'!A120)</f>
        <v/>
      </c>
      <c r="B112" s="206" t="str">
        <f>IFERROR(IF(VLOOKUP(Table110[[#This Row],[Site ID]],'INPUT Western &amp; Southern Data'!$A$16:$S$300,12, FALSE) = "", "", VLOOKUP(Table110[[#This Row],[Site ID]],'INPUT Western &amp; Southern Data'!$A$16:$S$300,12, FALSE)), "")</f>
        <v/>
      </c>
      <c r="C112" s="206" t="str">
        <f>IFERROR(VLOOKUP(Table110[[#This Row],[Site ID]],'INPUT Western &amp; Southern Data'!$A$16:$S$300,15, FALSE), "")</f>
        <v/>
      </c>
      <c r="D112" s="207" t="str">
        <f>IF(ISBLANK('INPUT Western &amp; Southern Data'!Q120), "", 'INPUT Western &amp; Southern Data'!Q120)</f>
        <v/>
      </c>
    </row>
    <row r="113" spans="1:4" x14ac:dyDescent="0.3">
      <c r="A113" s="6" t="str">
        <f>IF(ISBLANK('INPUT Western &amp; Southern Data'!A121), "", 'INPUT Western &amp; Southern Data'!A121)</f>
        <v/>
      </c>
      <c r="B113" s="206" t="str">
        <f>IFERROR(IF(VLOOKUP(Table110[[#This Row],[Site ID]],'INPUT Western &amp; Southern Data'!$A$16:$S$300,12, FALSE) = "", "", VLOOKUP(Table110[[#This Row],[Site ID]],'INPUT Western &amp; Southern Data'!$A$16:$S$300,12, FALSE)), "")</f>
        <v/>
      </c>
      <c r="C113" s="206" t="str">
        <f>IFERROR(VLOOKUP(Table110[[#This Row],[Site ID]],'INPUT Western &amp; Southern Data'!$A$16:$S$300,15, FALSE), "")</f>
        <v/>
      </c>
      <c r="D113" s="207" t="str">
        <f>IF(ISBLANK('INPUT Western &amp; Southern Data'!Q121), "", 'INPUT Western &amp; Southern Data'!Q121)</f>
        <v/>
      </c>
    </row>
    <row r="114" spans="1:4" x14ac:dyDescent="0.3">
      <c r="A114" s="6" t="str">
        <f>IF(ISBLANK('INPUT Western &amp; Southern Data'!A122), "", 'INPUT Western &amp; Southern Data'!A122)</f>
        <v/>
      </c>
      <c r="B114" s="206" t="str">
        <f>IFERROR(IF(VLOOKUP(Table110[[#This Row],[Site ID]],'INPUT Western &amp; Southern Data'!$A$16:$S$300,12, FALSE) = "", "", VLOOKUP(Table110[[#This Row],[Site ID]],'INPUT Western &amp; Southern Data'!$A$16:$S$300,12, FALSE)), "")</f>
        <v/>
      </c>
      <c r="C114" s="206" t="str">
        <f>IFERROR(VLOOKUP(Table110[[#This Row],[Site ID]],'INPUT Western &amp; Southern Data'!$A$16:$S$300,15, FALSE), "")</f>
        <v/>
      </c>
      <c r="D114" s="207" t="str">
        <f>IF(ISBLANK('INPUT Western &amp; Southern Data'!Q122), "", 'INPUT Western &amp; Southern Data'!Q122)</f>
        <v/>
      </c>
    </row>
    <row r="115" spans="1:4" x14ac:dyDescent="0.3">
      <c r="A115" s="6" t="str">
        <f>IF(ISBLANK('INPUT Western &amp; Southern Data'!A123), "", 'INPUT Western &amp; Southern Data'!A123)</f>
        <v/>
      </c>
      <c r="B115" s="206" t="str">
        <f>IFERROR(IF(VLOOKUP(Table110[[#This Row],[Site ID]],'INPUT Western &amp; Southern Data'!$A$16:$S$300,12, FALSE) = "", "", VLOOKUP(Table110[[#This Row],[Site ID]],'INPUT Western &amp; Southern Data'!$A$16:$S$300,12, FALSE)), "")</f>
        <v/>
      </c>
      <c r="C115" s="206" t="str">
        <f>IFERROR(VLOOKUP(Table110[[#This Row],[Site ID]],'INPUT Western &amp; Southern Data'!$A$16:$S$300,15, FALSE), "")</f>
        <v/>
      </c>
      <c r="D115" s="207" t="str">
        <f>IF(ISBLANK('INPUT Western &amp; Southern Data'!Q123), "", 'INPUT Western &amp; Southern Data'!Q123)</f>
        <v/>
      </c>
    </row>
    <row r="116" spans="1:4" x14ac:dyDescent="0.3">
      <c r="A116" s="6" t="str">
        <f>IF(ISBLANK('INPUT Western &amp; Southern Data'!A124), "", 'INPUT Western &amp; Southern Data'!A124)</f>
        <v/>
      </c>
      <c r="B116" s="206" t="str">
        <f>IFERROR(IF(VLOOKUP(Table110[[#This Row],[Site ID]],'INPUT Western &amp; Southern Data'!$A$16:$S$300,12, FALSE) = "", "", VLOOKUP(Table110[[#This Row],[Site ID]],'INPUT Western &amp; Southern Data'!$A$16:$S$300,12, FALSE)), "")</f>
        <v/>
      </c>
      <c r="C116" s="206" t="str">
        <f>IFERROR(VLOOKUP(Table110[[#This Row],[Site ID]],'INPUT Western &amp; Southern Data'!$A$16:$S$300,15, FALSE), "")</f>
        <v/>
      </c>
      <c r="D116" s="207" t="str">
        <f>IF(ISBLANK('INPUT Western &amp; Southern Data'!Q124), "", 'INPUT Western &amp; Southern Data'!Q124)</f>
        <v/>
      </c>
    </row>
    <row r="117" spans="1:4" x14ac:dyDescent="0.3">
      <c r="A117" s="6" t="str">
        <f>IF(ISBLANK('INPUT Western &amp; Southern Data'!A125), "", 'INPUT Western &amp; Southern Data'!A125)</f>
        <v/>
      </c>
      <c r="B117" s="206" t="str">
        <f>IFERROR(IF(VLOOKUP(Table110[[#This Row],[Site ID]],'INPUT Western &amp; Southern Data'!$A$16:$S$300,12, FALSE) = "", "", VLOOKUP(Table110[[#This Row],[Site ID]],'INPUT Western &amp; Southern Data'!$A$16:$S$300,12, FALSE)), "")</f>
        <v/>
      </c>
      <c r="C117" s="206" t="str">
        <f>IFERROR(VLOOKUP(Table110[[#This Row],[Site ID]],'INPUT Western &amp; Southern Data'!$A$16:$S$300,15, FALSE), "")</f>
        <v/>
      </c>
      <c r="D117" s="207" t="str">
        <f>IF(ISBLANK('INPUT Western &amp; Southern Data'!Q125), "", 'INPUT Western &amp; Southern Data'!Q125)</f>
        <v/>
      </c>
    </row>
    <row r="118" spans="1:4" x14ac:dyDescent="0.3">
      <c r="A118" s="6" t="str">
        <f>IF(ISBLANK('INPUT Western &amp; Southern Data'!A126), "", 'INPUT Western &amp; Southern Data'!A126)</f>
        <v/>
      </c>
      <c r="B118" s="206" t="str">
        <f>IFERROR(IF(VLOOKUP(Table110[[#This Row],[Site ID]],'INPUT Western &amp; Southern Data'!$A$16:$S$300,12, FALSE) = "", "", VLOOKUP(Table110[[#This Row],[Site ID]],'INPUT Western &amp; Southern Data'!$A$16:$S$300,12, FALSE)), "")</f>
        <v/>
      </c>
      <c r="C118" s="206" t="str">
        <f>IFERROR(VLOOKUP(Table110[[#This Row],[Site ID]],'INPUT Western &amp; Southern Data'!$A$16:$S$300,15, FALSE), "")</f>
        <v/>
      </c>
      <c r="D118" s="207" t="str">
        <f>IF(ISBLANK('INPUT Western &amp; Southern Data'!Q126), "", 'INPUT Western &amp; Southern Data'!Q126)</f>
        <v/>
      </c>
    </row>
    <row r="119" spans="1:4" x14ac:dyDescent="0.3">
      <c r="A119" s="6" t="str">
        <f>IF(ISBLANK('INPUT Western &amp; Southern Data'!A127), "", 'INPUT Western &amp; Southern Data'!A127)</f>
        <v/>
      </c>
      <c r="B119" s="206" t="str">
        <f>IFERROR(IF(VLOOKUP(Table110[[#This Row],[Site ID]],'INPUT Western &amp; Southern Data'!$A$16:$S$300,12, FALSE) = "", "", VLOOKUP(Table110[[#This Row],[Site ID]],'INPUT Western &amp; Southern Data'!$A$16:$S$300,12, FALSE)), "")</f>
        <v/>
      </c>
      <c r="C119" s="206" t="str">
        <f>IFERROR(VLOOKUP(Table110[[#This Row],[Site ID]],'INPUT Western &amp; Southern Data'!$A$16:$S$300,15, FALSE), "")</f>
        <v/>
      </c>
      <c r="D119" s="207" t="str">
        <f>IF(ISBLANK('INPUT Western &amp; Southern Data'!Q127), "", 'INPUT Western &amp; Southern Data'!Q127)</f>
        <v/>
      </c>
    </row>
    <row r="120" spans="1:4" x14ac:dyDescent="0.3">
      <c r="A120" s="6" t="str">
        <f>IF(ISBLANK('INPUT Western &amp; Southern Data'!A128), "", 'INPUT Western &amp; Southern Data'!A128)</f>
        <v/>
      </c>
      <c r="B120" s="206" t="str">
        <f>IFERROR(IF(VLOOKUP(Table110[[#This Row],[Site ID]],'INPUT Western &amp; Southern Data'!$A$16:$S$300,12, FALSE) = "", "", VLOOKUP(Table110[[#This Row],[Site ID]],'INPUT Western &amp; Southern Data'!$A$16:$S$300,12, FALSE)), "")</f>
        <v/>
      </c>
      <c r="C120" s="206" t="str">
        <f>IFERROR(VLOOKUP(Table110[[#This Row],[Site ID]],'INPUT Western &amp; Southern Data'!$A$16:$S$300,15, FALSE), "")</f>
        <v/>
      </c>
      <c r="D120" s="207" t="str">
        <f>IF(ISBLANK('INPUT Western &amp; Southern Data'!Q128), "", 'INPUT Western &amp; Southern Data'!Q128)</f>
        <v/>
      </c>
    </row>
    <row r="121" spans="1:4" x14ac:dyDescent="0.3">
      <c r="A121" s="6" t="str">
        <f>IF(ISBLANK('INPUT Western &amp; Southern Data'!A129), "", 'INPUT Western &amp; Southern Data'!A129)</f>
        <v/>
      </c>
      <c r="B121" s="206" t="str">
        <f>IFERROR(IF(VLOOKUP(Table110[[#This Row],[Site ID]],'INPUT Western &amp; Southern Data'!$A$16:$S$300,12, FALSE) = "", "", VLOOKUP(Table110[[#This Row],[Site ID]],'INPUT Western &amp; Southern Data'!$A$16:$S$300,12, FALSE)), "")</f>
        <v/>
      </c>
      <c r="C121" s="206" t="str">
        <f>IFERROR(VLOOKUP(Table110[[#This Row],[Site ID]],'INPUT Western &amp; Southern Data'!$A$16:$S$300,15, FALSE), "")</f>
        <v/>
      </c>
      <c r="D121" s="207" t="str">
        <f>IF(ISBLANK('INPUT Western &amp; Southern Data'!Q129), "", 'INPUT Western &amp; Southern Data'!Q129)</f>
        <v/>
      </c>
    </row>
    <row r="122" spans="1:4" x14ac:dyDescent="0.3">
      <c r="A122" s="6" t="str">
        <f>IF(ISBLANK('INPUT Western &amp; Southern Data'!A130), "", 'INPUT Western &amp; Southern Data'!A130)</f>
        <v/>
      </c>
      <c r="B122" s="206" t="str">
        <f>IFERROR(IF(VLOOKUP(Table110[[#This Row],[Site ID]],'INPUT Western &amp; Southern Data'!$A$16:$S$300,12, FALSE) = "", "", VLOOKUP(Table110[[#This Row],[Site ID]],'INPUT Western &amp; Southern Data'!$A$16:$S$300,12, FALSE)), "")</f>
        <v/>
      </c>
      <c r="C122" s="206" t="str">
        <f>IFERROR(VLOOKUP(Table110[[#This Row],[Site ID]],'INPUT Western &amp; Southern Data'!$A$16:$S$300,15, FALSE), "")</f>
        <v/>
      </c>
      <c r="D122" s="207" t="str">
        <f>IF(ISBLANK('INPUT Western &amp; Southern Data'!Q130), "", 'INPUT Western &amp; Southern Data'!Q130)</f>
        <v/>
      </c>
    </row>
    <row r="123" spans="1:4" x14ac:dyDescent="0.3">
      <c r="A123" s="6" t="str">
        <f>IF(ISBLANK('INPUT Western &amp; Southern Data'!A131), "", 'INPUT Western &amp; Southern Data'!A131)</f>
        <v/>
      </c>
      <c r="B123" s="206" t="str">
        <f>IFERROR(IF(VLOOKUP(Table110[[#This Row],[Site ID]],'INPUT Western &amp; Southern Data'!$A$16:$S$300,12, FALSE) = "", "", VLOOKUP(Table110[[#This Row],[Site ID]],'INPUT Western &amp; Southern Data'!$A$16:$S$300,12, FALSE)), "")</f>
        <v/>
      </c>
      <c r="C123" s="206" t="str">
        <f>IFERROR(VLOOKUP(Table110[[#This Row],[Site ID]],'INPUT Western &amp; Southern Data'!$A$16:$S$300,15, FALSE), "")</f>
        <v/>
      </c>
      <c r="D123" s="207" t="str">
        <f>IF(ISBLANK('INPUT Western &amp; Southern Data'!Q131), "", 'INPUT Western &amp; Southern Data'!Q131)</f>
        <v/>
      </c>
    </row>
    <row r="124" spans="1:4" x14ac:dyDescent="0.3">
      <c r="A124" s="6" t="str">
        <f>IF(ISBLANK('INPUT Western &amp; Southern Data'!A132), "", 'INPUT Western &amp; Southern Data'!A132)</f>
        <v/>
      </c>
      <c r="B124" s="206" t="str">
        <f>IFERROR(IF(VLOOKUP(Table110[[#This Row],[Site ID]],'INPUT Western &amp; Southern Data'!$A$16:$S$300,12, FALSE) = "", "", VLOOKUP(Table110[[#This Row],[Site ID]],'INPUT Western &amp; Southern Data'!$A$16:$S$300,12, FALSE)), "")</f>
        <v/>
      </c>
      <c r="C124" s="206" t="str">
        <f>IFERROR(VLOOKUP(Table110[[#This Row],[Site ID]],'INPUT Western &amp; Southern Data'!$A$16:$S$300,15, FALSE), "")</f>
        <v/>
      </c>
      <c r="D124" s="207" t="str">
        <f>IF(ISBLANK('INPUT Western &amp; Southern Data'!Q132), "", 'INPUT Western &amp; Southern Data'!Q132)</f>
        <v/>
      </c>
    </row>
    <row r="125" spans="1:4" x14ac:dyDescent="0.3">
      <c r="A125" s="6" t="str">
        <f>IF(ISBLANK('INPUT Western &amp; Southern Data'!A133), "", 'INPUT Western &amp; Southern Data'!A133)</f>
        <v/>
      </c>
      <c r="B125" s="206" t="str">
        <f>IFERROR(IF(VLOOKUP(Table110[[#This Row],[Site ID]],'INPUT Western &amp; Southern Data'!$A$16:$S$300,12, FALSE) = "", "", VLOOKUP(Table110[[#This Row],[Site ID]],'INPUT Western &amp; Southern Data'!$A$16:$S$300,12, FALSE)), "")</f>
        <v/>
      </c>
      <c r="C125" s="206" t="str">
        <f>IFERROR(VLOOKUP(Table110[[#This Row],[Site ID]],'INPUT Western &amp; Southern Data'!$A$16:$S$300,15, FALSE), "")</f>
        <v/>
      </c>
      <c r="D125" s="207" t="str">
        <f>IF(ISBLANK('INPUT Western &amp; Southern Data'!Q133), "", 'INPUT Western &amp; Southern Data'!Q133)</f>
        <v/>
      </c>
    </row>
    <row r="126" spans="1:4" x14ac:dyDescent="0.3">
      <c r="A126" s="6" t="str">
        <f>IF(ISBLANK('INPUT Western &amp; Southern Data'!A134), "", 'INPUT Western &amp; Southern Data'!A134)</f>
        <v/>
      </c>
      <c r="B126" s="206" t="str">
        <f>IFERROR(IF(VLOOKUP(Table110[[#This Row],[Site ID]],'INPUT Western &amp; Southern Data'!$A$16:$S$300,12, FALSE) = "", "", VLOOKUP(Table110[[#This Row],[Site ID]],'INPUT Western &amp; Southern Data'!$A$16:$S$300,12, FALSE)), "")</f>
        <v/>
      </c>
      <c r="C126" s="206" t="str">
        <f>IFERROR(VLOOKUP(Table110[[#This Row],[Site ID]],'INPUT Western &amp; Southern Data'!$A$16:$S$300,15, FALSE), "")</f>
        <v/>
      </c>
      <c r="D126" s="207" t="str">
        <f>IF(ISBLANK('INPUT Western &amp; Southern Data'!Q134), "", 'INPUT Western &amp; Southern Data'!Q134)</f>
        <v/>
      </c>
    </row>
    <row r="127" spans="1:4" x14ac:dyDescent="0.3">
      <c r="A127" s="6" t="str">
        <f>IF(ISBLANK('INPUT Western &amp; Southern Data'!A135), "", 'INPUT Western &amp; Southern Data'!A135)</f>
        <v/>
      </c>
      <c r="B127" s="206" t="str">
        <f>IFERROR(IF(VLOOKUP(Table110[[#This Row],[Site ID]],'INPUT Western &amp; Southern Data'!$A$16:$S$300,12, FALSE) = "", "", VLOOKUP(Table110[[#This Row],[Site ID]],'INPUT Western &amp; Southern Data'!$A$16:$S$300,12, FALSE)), "")</f>
        <v/>
      </c>
      <c r="C127" s="206" t="str">
        <f>IFERROR(VLOOKUP(Table110[[#This Row],[Site ID]],'INPUT Western &amp; Southern Data'!$A$16:$S$300,15, FALSE), "")</f>
        <v/>
      </c>
      <c r="D127" s="207" t="str">
        <f>IF(ISBLANK('INPUT Western &amp; Southern Data'!Q135), "", 'INPUT Western &amp; Southern Data'!Q135)</f>
        <v/>
      </c>
    </row>
    <row r="128" spans="1:4" x14ac:dyDescent="0.3">
      <c r="A128" s="6" t="str">
        <f>IF(ISBLANK('INPUT Western &amp; Southern Data'!A136), "", 'INPUT Western &amp; Southern Data'!A136)</f>
        <v/>
      </c>
      <c r="B128" s="206" t="str">
        <f>IFERROR(IF(VLOOKUP(Table110[[#This Row],[Site ID]],'INPUT Western &amp; Southern Data'!$A$16:$S$300,12, FALSE) = "", "", VLOOKUP(Table110[[#This Row],[Site ID]],'INPUT Western &amp; Southern Data'!$A$16:$S$300,12, FALSE)), "")</f>
        <v/>
      </c>
      <c r="C128" s="206" t="str">
        <f>IFERROR(VLOOKUP(Table110[[#This Row],[Site ID]],'INPUT Western &amp; Southern Data'!$A$16:$S$300,15, FALSE), "")</f>
        <v/>
      </c>
      <c r="D128" s="207" t="str">
        <f>IF(ISBLANK('INPUT Western &amp; Southern Data'!Q136), "", 'INPUT Western &amp; Southern Data'!Q136)</f>
        <v/>
      </c>
    </row>
    <row r="129" spans="1:4" x14ac:dyDescent="0.3">
      <c r="A129" s="6" t="str">
        <f>IF(ISBLANK('INPUT Western &amp; Southern Data'!A137), "", 'INPUT Western &amp; Southern Data'!A137)</f>
        <v/>
      </c>
      <c r="B129" s="206" t="str">
        <f>IFERROR(IF(VLOOKUP(Table110[[#This Row],[Site ID]],'INPUT Western &amp; Southern Data'!$A$16:$S$300,12, FALSE) = "", "", VLOOKUP(Table110[[#This Row],[Site ID]],'INPUT Western &amp; Southern Data'!$A$16:$S$300,12, FALSE)), "")</f>
        <v/>
      </c>
      <c r="C129" s="206" t="str">
        <f>IFERROR(VLOOKUP(Table110[[#This Row],[Site ID]],'INPUT Western &amp; Southern Data'!$A$16:$S$300,15, FALSE), "")</f>
        <v/>
      </c>
      <c r="D129" s="207" t="str">
        <f>IF(ISBLANK('INPUT Western &amp; Southern Data'!Q137), "", 'INPUT Western &amp; Southern Data'!Q137)</f>
        <v/>
      </c>
    </row>
    <row r="130" spans="1:4" x14ac:dyDescent="0.3">
      <c r="A130" s="6" t="str">
        <f>IF(ISBLANK('INPUT Western &amp; Southern Data'!A138), "", 'INPUT Western &amp; Southern Data'!A138)</f>
        <v/>
      </c>
      <c r="B130" s="206" t="str">
        <f>IFERROR(IF(VLOOKUP(Table110[[#This Row],[Site ID]],'INPUT Western &amp; Southern Data'!$A$16:$S$300,12, FALSE) = "", "", VLOOKUP(Table110[[#This Row],[Site ID]],'INPUT Western &amp; Southern Data'!$A$16:$S$300,12, FALSE)), "")</f>
        <v/>
      </c>
      <c r="C130" s="206" t="str">
        <f>IFERROR(VLOOKUP(Table110[[#This Row],[Site ID]],'INPUT Western &amp; Southern Data'!$A$16:$S$300,15, FALSE), "")</f>
        <v/>
      </c>
      <c r="D130" s="207" t="str">
        <f>IF(ISBLANK('INPUT Western &amp; Southern Data'!Q138), "", 'INPUT Western &amp; Southern Data'!Q138)</f>
        <v/>
      </c>
    </row>
    <row r="131" spans="1:4" x14ac:dyDescent="0.3">
      <c r="A131" s="6" t="str">
        <f>IF(ISBLANK('INPUT Western &amp; Southern Data'!A139), "", 'INPUT Western &amp; Southern Data'!A139)</f>
        <v/>
      </c>
      <c r="B131" s="206" t="str">
        <f>IFERROR(IF(VLOOKUP(Table110[[#This Row],[Site ID]],'INPUT Western &amp; Southern Data'!$A$16:$S$300,12, FALSE) = "", "", VLOOKUP(Table110[[#This Row],[Site ID]],'INPUT Western &amp; Southern Data'!$A$16:$S$300,12, FALSE)), "")</f>
        <v/>
      </c>
      <c r="C131" s="206" t="str">
        <f>IFERROR(VLOOKUP(Table110[[#This Row],[Site ID]],'INPUT Western &amp; Southern Data'!$A$16:$S$300,15, FALSE), "")</f>
        <v/>
      </c>
      <c r="D131" s="207" t="str">
        <f>IF(ISBLANK('INPUT Western &amp; Southern Data'!Q139), "", 'INPUT Western &amp; Southern Data'!Q139)</f>
        <v/>
      </c>
    </row>
    <row r="132" spans="1:4" x14ac:dyDescent="0.3">
      <c r="A132" s="6" t="str">
        <f>IF(ISBLANK('INPUT Western &amp; Southern Data'!A140), "", 'INPUT Western &amp; Southern Data'!A140)</f>
        <v/>
      </c>
      <c r="B132" s="206" t="str">
        <f>IFERROR(IF(VLOOKUP(Table110[[#This Row],[Site ID]],'INPUT Western &amp; Southern Data'!$A$16:$S$300,12, FALSE) = "", "", VLOOKUP(Table110[[#This Row],[Site ID]],'INPUT Western &amp; Southern Data'!$A$16:$S$300,12, FALSE)), "")</f>
        <v/>
      </c>
      <c r="C132" s="206" t="str">
        <f>IFERROR(VLOOKUP(Table110[[#This Row],[Site ID]],'INPUT Western &amp; Southern Data'!$A$16:$S$300,15, FALSE), "")</f>
        <v/>
      </c>
      <c r="D132" s="207" t="str">
        <f>IF(ISBLANK('INPUT Western &amp; Southern Data'!Q140), "", 'INPUT Western &amp; Southern Data'!Q140)</f>
        <v/>
      </c>
    </row>
    <row r="133" spans="1:4" x14ac:dyDescent="0.3">
      <c r="A133" s="6" t="str">
        <f>IF(ISBLANK('INPUT Western &amp; Southern Data'!A141), "", 'INPUT Western &amp; Southern Data'!A141)</f>
        <v/>
      </c>
      <c r="B133" s="206" t="str">
        <f>IFERROR(IF(VLOOKUP(Table110[[#This Row],[Site ID]],'INPUT Western &amp; Southern Data'!$A$16:$S$300,12, FALSE) = "", "", VLOOKUP(Table110[[#This Row],[Site ID]],'INPUT Western &amp; Southern Data'!$A$16:$S$300,12, FALSE)), "")</f>
        <v/>
      </c>
      <c r="C133" s="206" t="str">
        <f>IFERROR(VLOOKUP(Table110[[#This Row],[Site ID]],'INPUT Western &amp; Southern Data'!$A$16:$S$300,15, FALSE), "")</f>
        <v/>
      </c>
      <c r="D133" s="207" t="str">
        <f>IF(ISBLANK('INPUT Western &amp; Southern Data'!Q141), "", 'INPUT Western &amp; Southern Data'!Q141)</f>
        <v/>
      </c>
    </row>
    <row r="134" spans="1:4" x14ac:dyDescent="0.3">
      <c r="A134" s="6" t="str">
        <f>IF(ISBLANK('INPUT Western &amp; Southern Data'!A142), "", 'INPUT Western &amp; Southern Data'!A142)</f>
        <v/>
      </c>
      <c r="B134" s="206" t="str">
        <f>IFERROR(IF(VLOOKUP(Table110[[#This Row],[Site ID]],'INPUT Western &amp; Southern Data'!$A$16:$S$300,12, FALSE) = "", "", VLOOKUP(Table110[[#This Row],[Site ID]],'INPUT Western &amp; Southern Data'!$A$16:$S$300,12, FALSE)), "")</f>
        <v/>
      </c>
      <c r="C134" s="206" t="str">
        <f>IFERROR(VLOOKUP(Table110[[#This Row],[Site ID]],'INPUT Western &amp; Southern Data'!$A$16:$S$300,15, FALSE), "")</f>
        <v/>
      </c>
      <c r="D134" s="207" t="str">
        <f>IF(ISBLANK('INPUT Western &amp; Southern Data'!Q142), "", 'INPUT Western &amp; Southern Data'!Q142)</f>
        <v/>
      </c>
    </row>
    <row r="135" spans="1:4" x14ac:dyDescent="0.3">
      <c r="A135" s="6" t="str">
        <f>IF(ISBLANK('INPUT Western &amp; Southern Data'!A143), "", 'INPUT Western &amp; Southern Data'!A143)</f>
        <v/>
      </c>
      <c r="B135" s="206" t="str">
        <f>IFERROR(IF(VLOOKUP(Table110[[#This Row],[Site ID]],'INPUT Western &amp; Southern Data'!$A$16:$S$300,12, FALSE) = "", "", VLOOKUP(Table110[[#This Row],[Site ID]],'INPUT Western &amp; Southern Data'!$A$16:$S$300,12, FALSE)), "")</f>
        <v/>
      </c>
      <c r="C135" s="206" t="str">
        <f>IFERROR(VLOOKUP(Table110[[#This Row],[Site ID]],'INPUT Western &amp; Southern Data'!$A$16:$S$300,15, FALSE), "")</f>
        <v/>
      </c>
      <c r="D135" s="207" t="str">
        <f>IF(ISBLANK('INPUT Western &amp; Southern Data'!Q143), "", 'INPUT Western &amp; Southern Data'!Q143)</f>
        <v/>
      </c>
    </row>
    <row r="136" spans="1:4" x14ac:dyDescent="0.3">
      <c r="A136" s="6" t="str">
        <f>IF(ISBLANK('INPUT Western &amp; Southern Data'!A144), "", 'INPUT Western &amp; Southern Data'!A144)</f>
        <v/>
      </c>
      <c r="B136" s="206" t="str">
        <f>IFERROR(IF(VLOOKUP(Table110[[#This Row],[Site ID]],'INPUT Western &amp; Southern Data'!$A$16:$S$300,12, FALSE) = "", "", VLOOKUP(Table110[[#This Row],[Site ID]],'INPUT Western &amp; Southern Data'!$A$16:$S$300,12, FALSE)), "")</f>
        <v/>
      </c>
      <c r="C136" s="206" t="str">
        <f>IFERROR(VLOOKUP(Table110[[#This Row],[Site ID]],'INPUT Western &amp; Southern Data'!$A$16:$S$300,15, FALSE), "")</f>
        <v/>
      </c>
      <c r="D136" s="207" t="str">
        <f>IF(ISBLANK('INPUT Western &amp; Southern Data'!Q144), "", 'INPUT Western &amp; Southern Data'!Q144)</f>
        <v/>
      </c>
    </row>
    <row r="137" spans="1:4" x14ac:dyDescent="0.3">
      <c r="A137" s="6" t="str">
        <f>IF(ISBLANK('INPUT Western &amp; Southern Data'!A145), "", 'INPUT Western &amp; Southern Data'!A145)</f>
        <v/>
      </c>
      <c r="B137" s="206" t="str">
        <f>IFERROR(IF(VLOOKUP(Table110[[#This Row],[Site ID]],'INPUT Western &amp; Southern Data'!$A$16:$S$300,12, FALSE) = "", "", VLOOKUP(Table110[[#This Row],[Site ID]],'INPUT Western &amp; Southern Data'!$A$16:$S$300,12, FALSE)), "")</f>
        <v/>
      </c>
      <c r="C137" s="206" t="str">
        <f>IFERROR(VLOOKUP(Table110[[#This Row],[Site ID]],'INPUT Western &amp; Southern Data'!$A$16:$S$300,15, FALSE), "")</f>
        <v/>
      </c>
      <c r="D137" s="207" t="str">
        <f>IF(ISBLANK('INPUT Western &amp; Southern Data'!Q145), "", 'INPUT Western &amp; Southern Data'!Q145)</f>
        <v/>
      </c>
    </row>
    <row r="138" spans="1:4" x14ac:dyDescent="0.3">
      <c r="A138" s="6" t="str">
        <f>IF(ISBLANK('INPUT Western &amp; Southern Data'!A146), "", 'INPUT Western &amp; Southern Data'!A146)</f>
        <v/>
      </c>
      <c r="B138" s="206" t="str">
        <f>IFERROR(IF(VLOOKUP(Table110[[#This Row],[Site ID]],'INPUT Western &amp; Southern Data'!$A$16:$S$300,12, FALSE) = "", "", VLOOKUP(Table110[[#This Row],[Site ID]],'INPUT Western &amp; Southern Data'!$A$16:$S$300,12, FALSE)), "")</f>
        <v/>
      </c>
      <c r="C138" s="206" t="str">
        <f>IFERROR(VLOOKUP(Table110[[#This Row],[Site ID]],'INPUT Western &amp; Southern Data'!$A$16:$S$300,15, FALSE), "")</f>
        <v/>
      </c>
      <c r="D138" s="207" t="str">
        <f>IF(ISBLANK('INPUT Western &amp; Southern Data'!Q146), "", 'INPUT Western &amp; Southern Data'!Q146)</f>
        <v/>
      </c>
    </row>
    <row r="139" spans="1:4" x14ac:dyDescent="0.3">
      <c r="A139" s="6" t="str">
        <f>IF(ISBLANK('INPUT Western &amp; Southern Data'!A147), "", 'INPUT Western &amp; Southern Data'!A147)</f>
        <v/>
      </c>
      <c r="B139" s="206" t="str">
        <f>IFERROR(IF(VLOOKUP(Table110[[#This Row],[Site ID]],'INPUT Western &amp; Southern Data'!$A$16:$S$300,12, FALSE) = "", "", VLOOKUP(Table110[[#This Row],[Site ID]],'INPUT Western &amp; Southern Data'!$A$16:$S$300,12, FALSE)), "")</f>
        <v/>
      </c>
      <c r="C139" s="206" t="str">
        <f>IFERROR(VLOOKUP(Table110[[#This Row],[Site ID]],'INPUT Western &amp; Southern Data'!$A$16:$S$300,15, FALSE), "")</f>
        <v/>
      </c>
      <c r="D139" s="207" t="str">
        <f>IF(ISBLANK('INPUT Western &amp; Southern Data'!Q147), "", 'INPUT Western &amp; Southern Data'!Q147)</f>
        <v/>
      </c>
    </row>
    <row r="140" spans="1:4" x14ac:dyDescent="0.3">
      <c r="A140" s="6" t="str">
        <f>IF(ISBLANK('INPUT Western &amp; Southern Data'!A148), "", 'INPUT Western &amp; Southern Data'!A148)</f>
        <v/>
      </c>
      <c r="B140" s="206" t="str">
        <f>IFERROR(IF(VLOOKUP(Table110[[#This Row],[Site ID]],'INPUT Western &amp; Southern Data'!$A$16:$S$300,12, FALSE) = "", "", VLOOKUP(Table110[[#This Row],[Site ID]],'INPUT Western &amp; Southern Data'!$A$16:$S$300,12, FALSE)), "")</f>
        <v/>
      </c>
      <c r="C140" s="206" t="str">
        <f>IFERROR(VLOOKUP(Table110[[#This Row],[Site ID]],'INPUT Western &amp; Southern Data'!$A$16:$S$300,15, FALSE), "")</f>
        <v/>
      </c>
      <c r="D140" s="207" t="str">
        <f>IF(ISBLANK('INPUT Western &amp; Southern Data'!Q148), "", 'INPUT Western &amp; Southern Data'!Q148)</f>
        <v/>
      </c>
    </row>
    <row r="141" spans="1:4" x14ac:dyDescent="0.3">
      <c r="A141" s="6" t="str">
        <f>IF(ISBLANK('INPUT Western &amp; Southern Data'!A149), "", 'INPUT Western &amp; Southern Data'!A149)</f>
        <v/>
      </c>
      <c r="B141" s="206" t="str">
        <f>IFERROR(IF(VLOOKUP(Table110[[#This Row],[Site ID]],'INPUT Western &amp; Southern Data'!$A$16:$S$300,12, FALSE) = "", "", VLOOKUP(Table110[[#This Row],[Site ID]],'INPUT Western &amp; Southern Data'!$A$16:$S$300,12, FALSE)), "")</f>
        <v/>
      </c>
      <c r="C141" s="206" t="str">
        <f>IFERROR(VLOOKUP(Table110[[#This Row],[Site ID]],'INPUT Western &amp; Southern Data'!$A$16:$S$300,15, FALSE), "")</f>
        <v/>
      </c>
      <c r="D141" s="207" t="str">
        <f>IF(ISBLANK('INPUT Western &amp; Southern Data'!Q149), "", 'INPUT Western &amp; Southern Data'!Q149)</f>
        <v/>
      </c>
    </row>
    <row r="142" spans="1:4" x14ac:dyDescent="0.3">
      <c r="A142" s="6" t="str">
        <f>IF(ISBLANK('INPUT Western &amp; Southern Data'!A150), "", 'INPUT Western &amp; Southern Data'!A150)</f>
        <v/>
      </c>
      <c r="B142" s="206" t="str">
        <f>IFERROR(IF(VLOOKUP(Table110[[#This Row],[Site ID]],'INPUT Western &amp; Southern Data'!$A$16:$S$300,12, FALSE) = "", "", VLOOKUP(Table110[[#This Row],[Site ID]],'INPUT Western &amp; Southern Data'!$A$16:$S$300,12, FALSE)), "")</f>
        <v/>
      </c>
      <c r="C142" s="206" t="str">
        <f>IFERROR(VLOOKUP(Table110[[#This Row],[Site ID]],'INPUT Western &amp; Southern Data'!$A$16:$S$300,15, FALSE), "")</f>
        <v/>
      </c>
      <c r="D142" s="207" t="str">
        <f>IF(ISBLANK('INPUT Western &amp; Southern Data'!Q150), "", 'INPUT Western &amp; Southern Data'!Q150)</f>
        <v/>
      </c>
    </row>
    <row r="143" spans="1:4" x14ac:dyDescent="0.3">
      <c r="A143" s="6" t="str">
        <f>IF(ISBLANK('INPUT Western &amp; Southern Data'!A151), "", 'INPUT Western &amp; Southern Data'!A151)</f>
        <v/>
      </c>
      <c r="B143" s="206" t="str">
        <f>IFERROR(IF(VLOOKUP(Table110[[#This Row],[Site ID]],'INPUT Western &amp; Southern Data'!$A$16:$S$300,12, FALSE) = "", "", VLOOKUP(Table110[[#This Row],[Site ID]],'INPUT Western &amp; Southern Data'!$A$16:$S$300,12, FALSE)), "")</f>
        <v/>
      </c>
      <c r="C143" s="206" t="str">
        <f>IFERROR(VLOOKUP(Table110[[#This Row],[Site ID]],'INPUT Western &amp; Southern Data'!$A$16:$S$300,15, FALSE), "")</f>
        <v/>
      </c>
      <c r="D143" s="207" t="str">
        <f>IF(ISBLANK('INPUT Western &amp; Southern Data'!Q151), "", 'INPUT Western &amp; Southern Data'!Q151)</f>
        <v/>
      </c>
    </row>
    <row r="144" spans="1:4" x14ac:dyDescent="0.3">
      <c r="A144" s="6" t="str">
        <f>IF(ISBLANK('INPUT Western &amp; Southern Data'!A152), "", 'INPUT Western &amp; Southern Data'!A152)</f>
        <v/>
      </c>
      <c r="B144" s="206" t="str">
        <f>IFERROR(IF(VLOOKUP(Table110[[#This Row],[Site ID]],'INPUT Western &amp; Southern Data'!$A$16:$S$300,12, FALSE) = "", "", VLOOKUP(Table110[[#This Row],[Site ID]],'INPUT Western &amp; Southern Data'!$A$16:$S$300,12, FALSE)), "")</f>
        <v/>
      </c>
      <c r="C144" s="206" t="str">
        <f>IFERROR(VLOOKUP(Table110[[#This Row],[Site ID]],'INPUT Western &amp; Southern Data'!$A$16:$S$300,15, FALSE), "")</f>
        <v/>
      </c>
      <c r="D144" s="207" t="str">
        <f>IF(ISBLANK('INPUT Western &amp; Southern Data'!Q152), "", 'INPUT Western &amp; Southern Data'!Q152)</f>
        <v/>
      </c>
    </row>
    <row r="145" spans="1:4" x14ac:dyDescent="0.3">
      <c r="A145" s="6" t="str">
        <f>IF(ISBLANK('INPUT Western &amp; Southern Data'!A153), "", 'INPUT Western &amp; Southern Data'!A153)</f>
        <v/>
      </c>
      <c r="B145" s="206" t="str">
        <f>IFERROR(IF(VLOOKUP(Table110[[#This Row],[Site ID]],'INPUT Western &amp; Southern Data'!$A$16:$S$300,12, FALSE) = "", "", VLOOKUP(Table110[[#This Row],[Site ID]],'INPUT Western &amp; Southern Data'!$A$16:$S$300,12, FALSE)), "")</f>
        <v/>
      </c>
      <c r="C145" s="206" t="str">
        <f>IFERROR(VLOOKUP(Table110[[#This Row],[Site ID]],'INPUT Western &amp; Southern Data'!$A$16:$S$300,15, FALSE), "")</f>
        <v/>
      </c>
      <c r="D145" s="207" t="str">
        <f>IF(ISBLANK('INPUT Western &amp; Southern Data'!Q153), "", 'INPUT Western &amp; Southern Data'!Q153)</f>
        <v/>
      </c>
    </row>
    <row r="146" spans="1:4" x14ac:dyDescent="0.3">
      <c r="A146" s="6" t="str">
        <f>IF(ISBLANK('INPUT Western &amp; Southern Data'!A154), "", 'INPUT Western &amp; Southern Data'!A154)</f>
        <v/>
      </c>
      <c r="B146" s="206" t="str">
        <f>IFERROR(IF(VLOOKUP(Table110[[#This Row],[Site ID]],'INPUT Western &amp; Southern Data'!$A$16:$S$300,12, FALSE) = "", "", VLOOKUP(Table110[[#This Row],[Site ID]],'INPUT Western &amp; Southern Data'!$A$16:$S$300,12, FALSE)), "")</f>
        <v/>
      </c>
      <c r="C146" s="206" t="str">
        <f>IFERROR(VLOOKUP(Table110[[#This Row],[Site ID]],'INPUT Western &amp; Southern Data'!$A$16:$S$300,15, FALSE), "")</f>
        <v/>
      </c>
      <c r="D146" s="207" t="str">
        <f>IF(ISBLANK('INPUT Western &amp; Southern Data'!Q154), "", 'INPUT Western &amp; Southern Data'!Q154)</f>
        <v/>
      </c>
    </row>
    <row r="147" spans="1:4" x14ac:dyDescent="0.3">
      <c r="A147" s="6" t="str">
        <f>IF(ISBLANK('INPUT Western &amp; Southern Data'!A155), "", 'INPUT Western &amp; Southern Data'!A155)</f>
        <v/>
      </c>
      <c r="B147" s="206" t="str">
        <f>IFERROR(IF(VLOOKUP(Table110[[#This Row],[Site ID]],'INPUT Western &amp; Southern Data'!$A$16:$S$300,12, FALSE) = "", "", VLOOKUP(Table110[[#This Row],[Site ID]],'INPUT Western &amp; Southern Data'!$A$16:$S$300,12, FALSE)), "")</f>
        <v/>
      </c>
      <c r="C147" s="206" t="str">
        <f>IFERROR(VLOOKUP(Table110[[#This Row],[Site ID]],'INPUT Western &amp; Southern Data'!$A$16:$S$300,15, FALSE), "")</f>
        <v/>
      </c>
      <c r="D147" s="207" t="str">
        <f>IF(ISBLANK('INPUT Western &amp; Southern Data'!Q155), "", 'INPUT Western &amp; Southern Data'!Q155)</f>
        <v/>
      </c>
    </row>
    <row r="148" spans="1:4" x14ac:dyDescent="0.3">
      <c r="A148" s="6" t="str">
        <f>IF(ISBLANK('INPUT Western &amp; Southern Data'!A156), "", 'INPUT Western &amp; Southern Data'!A156)</f>
        <v/>
      </c>
      <c r="B148" s="206" t="str">
        <f>IFERROR(IF(VLOOKUP(Table110[[#This Row],[Site ID]],'INPUT Western &amp; Southern Data'!$A$16:$S$300,12, FALSE) = "", "", VLOOKUP(Table110[[#This Row],[Site ID]],'INPUT Western &amp; Southern Data'!$A$16:$S$300,12, FALSE)), "")</f>
        <v/>
      </c>
      <c r="C148" s="206" t="str">
        <f>IFERROR(VLOOKUP(Table110[[#This Row],[Site ID]],'INPUT Western &amp; Southern Data'!$A$16:$S$300,15, FALSE), "")</f>
        <v/>
      </c>
      <c r="D148" s="207" t="str">
        <f>IF(ISBLANK('INPUT Western &amp; Southern Data'!Q156), "", 'INPUT Western &amp; Southern Data'!Q156)</f>
        <v/>
      </c>
    </row>
    <row r="149" spans="1:4" x14ac:dyDescent="0.3">
      <c r="A149" s="6" t="str">
        <f>IF(ISBLANK('INPUT Western &amp; Southern Data'!A157), "", 'INPUT Western &amp; Southern Data'!A157)</f>
        <v/>
      </c>
      <c r="B149" s="206" t="str">
        <f>IFERROR(IF(VLOOKUP(Table110[[#This Row],[Site ID]],'INPUT Western &amp; Southern Data'!$A$16:$S$300,12, FALSE) = "", "", VLOOKUP(Table110[[#This Row],[Site ID]],'INPUT Western &amp; Southern Data'!$A$16:$S$300,12, FALSE)), "")</f>
        <v/>
      </c>
      <c r="C149" s="206" t="str">
        <f>IFERROR(VLOOKUP(Table110[[#This Row],[Site ID]],'INPUT Western &amp; Southern Data'!$A$16:$S$300,15, FALSE), "")</f>
        <v/>
      </c>
      <c r="D149" s="207" t="str">
        <f>IF(ISBLANK('INPUT Western &amp; Southern Data'!Q157), "", 'INPUT Western &amp; Southern Data'!Q157)</f>
        <v/>
      </c>
    </row>
    <row r="150" spans="1:4" x14ac:dyDescent="0.3">
      <c r="A150" s="6" t="str">
        <f>IF(ISBLANK('INPUT Western &amp; Southern Data'!A158), "", 'INPUT Western &amp; Southern Data'!A158)</f>
        <v/>
      </c>
      <c r="B150" s="206" t="str">
        <f>IFERROR(IF(VLOOKUP(Table110[[#This Row],[Site ID]],'INPUT Western &amp; Southern Data'!$A$16:$S$300,12, FALSE) = "", "", VLOOKUP(Table110[[#This Row],[Site ID]],'INPUT Western &amp; Southern Data'!$A$16:$S$300,12, FALSE)), "")</f>
        <v/>
      </c>
      <c r="C150" s="206" t="str">
        <f>IFERROR(VLOOKUP(Table110[[#This Row],[Site ID]],'INPUT Western &amp; Southern Data'!$A$16:$S$300,15, FALSE), "")</f>
        <v/>
      </c>
      <c r="D150" s="207" t="str">
        <f>IF(ISBLANK('INPUT Western &amp; Southern Data'!Q158), "", 'INPUT Western &amp; Southern Data'!Q158)</f>
        <v/>
      </c>
    </row>
    <row r="151" spans="1:4" x14ac:dyDescent="0.3">
      <c r="A151" s="6" t="str">
        <f>IF(ISBLANK('INPUT Western &amp; Southern Data'!A159), "", 'INPUT Western &amp; Southern Data'!A159)</f>
        <v/>
      </c>
      <c r="B151" s="206" t="str">
        <f>IFERROR(IF(VLOOKUP(Table110[[#This Row],[Site ID]],'INPUT Western &amp; Southern Data'!$A$16:$S$300,12, FALSE) = "", "", VLOOKUP(Table110[[#This Row],[Site ID]],'INPUT Western &amp; Southern Data'!$A$16:$S$300,12, FALSE)), "")</f>
        <v/>
      </c>
      <c r="C151" s="206" t="str">
        <f>IFERROR(VLOOKUP(Table110[[#This Row],[Site ID]],'INPUT Western &amp; Southern Data'!$A$16:$S$300,15, FALSE), "")</f>
        <v/>
      </c>
      <c r="D151" s="207" t="str">
        <f>IF(ISBLANK('INPUT Western &amp; Southern Data'!Q159), "", 'INPUT Western &amp; Southern Data'!Q159)</f>
        <v/>
      </c>
    </row>
    <row r="152" spans="1:4" x14ac:dyDescent="0.3">
      <c r="A152" s="6" t="str">
        <f>IF(ISBLANK('INPUT Western &amp; Southern Data'!A160), "", 'INPUT Western &amp; Southern Data'!A160)</f>
        <v/>
      </c>
      <c r="B152" s="206" t="str">
        <f>IFERROR(IF(VLOOKUP(Table110[[#This Row],[Site ID]],'INPUT Western &amp; Southern Data'!$A$16:$S$300,12, FALSE) = "", "", VLOOKUP(Table110[[#This Row],[Site ID]],'INPUT Western &amp; Southern Data'!$A$16:$S$300,12, FALSE)), "")</f>
        <v/>
      </c>
      <c r="C152" s="206" t="str">
        <f>IFERROR(VLOOKUP(Table110[[#This Row],[Site ID]],'INPUT Western &amp; Southern Data'!$A$16:$S$300,15, FALSE), "")</f>
        <v/>
      </c>
      <c r="D152" s="207" t="str">
        <f>IF(ISBLANK('INPUT Western &amp; Southern Data'!Q160), "", 'INPUT Western &amp; Southern Data'!Q160)</f>
        <v/>
      </c>
    </row>
    <row r="153" spans="1:4" x14ac:dyDescent="0.3">
      <c r="A153" s="6" t="str">
        <f>IF(ISBLANK('INPUT Western &amp; Southern Data'!A161), "", 'INPUT Western &amp; Southern Data'!A161)</f>
        <v/>
      </c>
      <c r="B153" s="206" t="str">
        <f>IFERROR(IF(VLOOKUP(Table110[[#This Row],[Site ID]],'INPUT Western &amp; Southern Data'!$A$16:$S$300,12, FALSE) = "", "", VLOOKUP(Table110[[#This Row],[Site ID]],'INPUT Western &amp; Southern Data'!$A$16:$S$300,12, FALSE)), "")</f>
        <v/>
      </c>
      <c r="C153" s="206" t="str">
        <f>IFERROR(VLOOKUP(Table110[[#This Row],[Site ID]],'INPUT Western &amp; Southern Data'!$A$16:$S$300,15, FALSE), "")</f>
        <v/>
      </c>
      <c r="D153" s="207" t="str">
        <f>IF(ISBLANK('INPUT Western &amp; Southern Data'!Q161), "", 'INPUT Western &amp; Southern Data'!Q161)</f>
        <v/>
      </c>
    </row>
    <row r="154" spans="1:4" x14ac:dyDescent="0.3">
      <c r="A154" s="6" t="str">
        <f>IF(ISBLANK('INPUT Western &amp; Southern Data'!A162), "", 'INPUT Western &amp; Southern Data'!A162)</f>
        <v/>
      </c>
      <c r="B154" s="206" t="str">
        <f>IFERROR(IF(VLOOKUP(Table110[[#This Row],[Site ID]],'INPUT Western &amp; Southern Data'!$A$16:$S$300,12, FALSE) = "", "", VLOOKUP(Table110[[#This Row],[Site ID]],'INPUT Western &amp; Southern Data'!$A$16:$S$300,12, FALSE)), "")</f>
        <v/>
      </c>
      <c r="C154" s="206" t="str">
        <f>IFERROR(VLOOKUP(Table110[[#This Row],[Site ID]],'INPUT Western &amp; Southern Data'!$A$16:$S$300,15, FALSE), "")</f>
        <v/>
      </c>
      <c r="D154" s="207" t="str">
        <f>IF(ISBLANK('INPUT Western &amp; Southern Data'!Q162), "", 'INPUT Western &amp; Southern Data'!Q162)</f>
        <v/>
      </c>
    </row>
    <row r="155" spans="1:4" x14ac:dyDescent="0.3">
      <c r="A155" s="6" t="str">
        <f>IF(ISBLANK('INPUT Western &amp; Southern Data'!A163), "", 'INPUT Western &amp; Southern Data'!A163)</f>
        <v/>
      </c>
      <c r="B155" s="206" t="str">
        <f>IFERROR(IF(VLOOKUP(Table110[[#This Row],[Site ID]],'INPUT Western &amp; Southern Data'!$A$16:$S$300,12, FALSE) = "", "", VLOOKUP(Table110[[#This Row],[Site ID]],'INPUT Western &amp; Southern Data'!$A$16:$S$300,12, FALSE)), "")</f>
        <v/>
      </c>
      <c r="C155" s="206" t="str">
        <f>IFERROR(VLOOKUP(Table110[[#This Row],[Site ID]],'INPUT Western &amp; Southern Data'!$A$16:$S$300,15, FALSE), "")</f>
        <v/>
      </c>
      <c r="D155" s="207" t="str">
        <f>IF(ISBLANK('INPUT Western &amp; Southern Data'!Q163), "", 'INPUT Western &amp; Southern Data'!Q163)</f>
        <v/>
      </c>
    </row>
    <row r="156" spans="1:4" x14ac:dyDescent="0.3">
      <c r="A156" s="6" t="str">
        <f>IF(ISBLANK('INPUT Western &amp; Southern Data'!A164), "", 'INPUT Western &amp; Southern Data'!A164)</f>
        <v/>
      </c>
      <c r="B156" s="206" t="str">
        <f>IFERROR(IF(VLOOKUP(Table110[[#This Row],[Site ID]],'INPUT Western &amp; Southern Data'!$A$16:$S$300,12, FALSE) = "", "", VLOOKUP(Table110[[#This Row],[Site ID]],'INPUT Western &amp; Southern Data'!$A$16:$S$300,12, FALSE)), "")</f>
        <v/>
      </c>
      <c r="C156" s="206" t="str">
        <f>IFERROR(VLOOKUP(Table110[[#This Row],[Site ID]],'INPUT Western &amp; Southern Data'!$A$16:$S$300,15, FALSE), "")</f>
        <v/>
      </c>
      <c r="D156" s="207" t="str">
        <f>IF(ISBLANK('INPUT Western &amp; Southern Data'!Q164), "", 'INPUT Western &amp; Southern Data'!Q164)</f>
        <v/>
      </c>
    </row>
    <row r="157" spans="1:4" x14ac:dyDescent="0.3">
      <c r="A157" s="6" t="str">
        <f>IF(ISBLANK('INPUT Western &amp; Southern Data'!A165), "", 'INPUT Western &amp; Southern Data'!A165)</f>
        <v/>
      </c>
      <c r="B157" s="206" t="str">
        <f>IFERROR(IF(VLOOKUP(Table110[[#This Row],[Site ID]],'INPUT Western &amp; Southern Data'!$A$16:$S$300,12, FALSE) = "", "", VLOOKUP(Table110[[#This Row],[Site ID]],'INPUT Western &amp; Southern Data'!$A$16:$S$300,12, FALSE)), "")</f>
        <v/>
      </c>
      <c r="C157" s="206" t="str">
        <f>IFERROR(VLOOKUP(Table110[[#This Row],[Site ID]],'INPUT Western &amp; Southern Data'!$A$16:$S$300,15, FALSE), "")</f>
        <v/>
      </c>
      <c r="D157" s="207" t="str">
        <f>IF(ISBLANK('INPUT Western &amp; Southern Data'!Q165), "", 'INPUT Western &amp; Southern Data'!Q165)</f>
        <v/>
      </c>
    </row>
    <row r="158" spans="1:4" x14ac:dyDescent="0.3">
      <c r="A158" s="6" t="str">
        <f>IF(ISBLANK('INPUT Western &amp; Southern Data'!A166), "", 'INPUT Western &amp; Southern Data'!A166)</f>
        <v/>
      </c>
      <c r="B158" s="206" t="str">
        <f>IFERROR(IF(VLOOKUP(Table110[[#This Row],[Site ID]],'INPUT Western &amp; Southern Data'!$A$16:$S$300,12, FALSE) = "", "", VLOOKUP(Table110[[#This Row],[Site ID]],'INPUT Western &amp; Southern Data'!$A$16:$S$300,12, FALSE)), "")</f>
        <v/>
      </c>
      <c r="C158" s="206" t="str">
        <f>IFERROR(VLOOKUP(Table110[[#This Row],[Site ID]],'INPUT Western &amp; Southern Data'!$A$16:$S$300,15, FALSE), "")</f>
        <v/>
      </c>
      <c r="D158" s="207" t="str">
        <f>IF(ISBLANK('INPUT Western &amp; Southern Data'!Q166), "", 'INPUT Western &amp; Southern Data'!Q166)</f>
        <v/>
      </c>
    </row>
    <row r="159" spans="1:4" x14ac:dyDescent="0.3">
      <c r="A159" s="6" t="str">
        <f>IF(ISBLANK('INPUT Western &amp; Southern Data'!A167), "", 'INPUT Western &amp; Southern Data'!A167)</f>
        <v/>
      </c>
      <c r="B159" s="206" t="str">
        <f>IFERROR(IF(VLOOKUP(Table110[[#This Row],[Site ID]],'INPUT Western &amp; Southern Data'!$A$16:$S$300,12, FALSE) = "", "", VLOOKUP(Table110[[#This Row],[Site ID]],'INPUT Western &amp; Southern Data'!$A$16:$S$300,12, FALSE)), "")</f>
        <v/>
      </c>
      <c r="C159" s="206" t="str">
        <f>IFERROR(VLOOKUP(Table110[[#This Row],[Site ID]],'INPUT Western &amp; Southern Data'!$A$16:$S$300,15, FALSE), "")</f>
        <v/>
      </c>
      <c r="D159" s="207" t="str">
        <f>IF(ISBLANK('INPUT Western &amp; Southern Data'!Q167), "", 'INPUT Western &amp; Southern Data'!Q167)</f>
        <v/>
      </c>
    </row>
    <row r="160" spans="1:4" x14ac:dyDescent="0.3">
      <c r="A160" s="6" t="str">
        <f>IF(ISBLANK('INPUT Western &amp; Southern Data'!A168), "", 'INPUT Western &amp; Southern Data'!A168)</f>
        <v/>
      </c>
      <c r="B160" s="206" t="str">
        <f>IFERROR(IF(VLOOKUP(Table110[[#This Row],[Site ID]],'INPUT Western &amp; Southern Data'!$A$16:$S$300,12, FALSE) = "", "", VLOOKUP(Table110[[#This Row],[Site ID]],'INPUT Western &amp; Southern Data'!$A$16:$S$300,12, FALSE)), "")</f>
        <v/>
      </c>
      <c r="C160" s="206" t="str">
        <f>IFERROR(VLOOKUP(Table110[[#This Row],[Site ID]],'INPUT Western &amp; Southern Data'!$A$16:$S$300,15, FALSE), "")</f>
        <v/>
      </c>
      <c r="D160" s="207" t="str">
        <f>IF(ISBLANK('INPUT Western &amp; Southern Data'!Q168), "", 'INPUT Western &amp; Southern Data'!Q168)</f>
        <v/>
      </c>
    </row>
    <row r="161" spans="1:4" x14ac:dyDescent="0.3">
      <c r="A161" s="6" t="str">
        <f>IF(ISBLANK('INPUT Western &amp; Southern Data'!A169), "", 'INPUT Western &amp; Southern Data'!A169)</f>
        <v/>
      </c>
      <c r="B161" s="206" t="str">
        <f>IFERROR(IF(VLOOKUP(Table110[[#This Row],[Site ID]],'INPUT Western &amp; Southern Data'!$A$16:$S$300,12, FALSE) = "", "", VLOOKUP(Table110[[#This Row],[Site ID]],'INPUT Western &amp; Southern Data'!$A$16:$S$300,12, FALSE)), "")</f>
        <v/>
      </c>
      <c r="C161" s="206" t="str">
        <f>IFERROR(VLOOKUP(Table110[[#This Row],[Site ID]],'INPUT Western &amp; Southern Data'!$A$16:$S$300,15, FALSE), "")</f>
        <v/>
      </c>
      <c r="D161" s="207" t="str">
        <f>IF(ISBLANK('INPUT Western &amp; Southern Data'!Q169), "", 'INPUT Western &amp; Southern Data'!Q169)</f>
        <v/>
      </c>
    </row>
    <row r="162" spans="1:4" x14ac:dyDescent="0.3">
      <c r="A162" s="6" t="str">
        <f>IF(ISBLANK('INPUT Western &amp; Southern Data'!A170), "", 'INPUT Western &amp; Southern Data'!A170)</f>
        <v/>
      </c>
      <c r="B162" s="206" t="str">
        <f>IFERROR(IF(VLOOKUP(Table110[[#This Row],[Site ID]],'INPUT Western &amp; Southern Data'!$A$16:$S$300,12, FALSE) = "", "", VLOOKUP(Table110[[#This Row],[Site ID]],'INPUT Western &amp; Southern Data'!$A$16:$S$300,12, FALSE)), "")</f>
        <v/>
      </c>
      <c r="C162" s="206" t="str">
        <f>IFERROR(VLOOKUP(Table110[[#This Row],[Site ID]],'INPUT Western &amp; Southern Data'!$A$16:$S$300,15, FALSE), "")</f>
        <v/>
      </c>
      <c r="D162" s="207" t="str">
        <f>IF(ISBLANK('INPUT Western &amp; Southern Data'!Q170), "", 'INPUT Western &amp; Southern Data'!Q170)</f>
        <v/>
      </c>
    </row>
    <row r="163" spans="1:4" x14ac:dyDescent="0.3">
      <c r="A163" s="6" t="str">
        <f>IF(ISBLANK('INPUT Western &amp; Southern Data'!A171), "", 'INPUT Western &amp; Southern Data'!A171)</f>
        <v/>
      </c>
      <c r="B163" s="206" t="str">
        <f>IFERROR(IF(VLOOKUP(Table110[[#This Row],[Site ID]],'INPUT Western &amp; Southern Data'!$A$16:$S$300,12, FALSE) = "", "", VLOOKUP(Table110[[#This Row],[Site ID]],'INPUT Western &amp; Southern Data'!$A$16:$S$300,12, FALSE)), "")</f>
        <v/>
      </c>
      <c r="C163" s="206" t="str">
        <f>IFERROR(VLOOKUP(Table110[[#This Row],[Site ID]],'INPUT Western &amp; Southern Data'!$A$16:$S$300,15, FALSE), "")</f>
        <v/>
      </c>
      <c r="D163" s="207" t="str">
        <f>IF(ISBLANK('INPUT Western &amp; Southern Data'!Q171), "", 'INPUT Western &amp; Southern Data'!Q171)</f>
        <v/>
      </c>
    </row>
    <row r="164" spans="1:4" x14ac:dyDescent="0.3">
      <c r="A164" s="6" t="str">
        <f>IF(ISBLANK('INPUT Western &amp; Southern Data'!A172), "", 'INPUT Western &amp; Southern Data'!A172)</f>
        <v/>
      </c>
      <c r="B164" s="206" t="str">
        <f>IFERROR(IF(VLOOKUP(Table110[[#This Row],[Site ID]],'INPUT Western &amp; Southern Data'!$A$16:$S$300,12, FALSE) = "", "", VLOOKUP(Table110[[#This Row],[Site ID]],'INPUT Western &amp; Southern Data'!$A$16:$S$300,12, FALSE)), "")</f>
        <v/>
      </c>
      <c r="C164" s="206" t="str">
        <f>IFERROR(VLOOKUP(Table110[[#This Row],[Site ID]],'INPUT Western &amp; Southern Data'!$A$16:$S$300,15, FALSE), "")</f>
        <v/>
      </c>
      <c r="D164" s="207" t="str">
        <f>IF(ISBLANK('INPUT Western &amp; Southern Data'!Q172), "", 'INPUT Western &amp; Southern Data'!Q172)</f>
        <v/>
      </c>
    </row>
    <row r="165" spans="1:4" x14ac:dyDescent="0.3">
      <c r="A165" s="6" t="str">
        <f>IF(ISBLANK('INPUT Western &amp; Southern Data'!A173), "", 'INPUT Western &amp; Southern Data'!A173)</f>
        <v/>
      </c>
      <c r="B165" s="206" t="str">
        <f>IFERROR(IF(VLOOKUP(Table110[[#This Row],[Site ID]],'INPUT Western &amp; Southern Data'!$A$16:$S$300,12, FALSE) = "", "", VLOOKUP(Table110[[#This Row],[Site ID]],'INPUT Western &amp; Southern Data'!$A$16:$S$300,12, FALSE)), "")</f>
        <v/>
      </c>
      <c r="C165" s="206" t="str">
        <f>IFERROR(VLOOKUP(Table110[[#This Row],[Site ID]],'INPUT Western &amp; Southern Data'!$A$16:$S$300,15, FALSE), "")</f>
        <v/>
      </c>
      <c r="D165" s="207" t="str">
        <f>IF(ISBLANK('INPUT Western &amp; Southern Data'!Q173), "", 'INPUT Western &amp; Southern Data'!Q173)</f>
        <v/>
      </c>
    </row>
    <row r="166" spans="1:4" x14ac:dyDescent="0.3">
      <c r="A166" s="6" t="str">
        <f>IF(ISBLANK('INPUT Western &amp; Southern Data'!A174), "", 'INPUT Western &amp; Southern Data'!A174)</f>
        <v/>
      </c>
      <c r="B166" s="206" t="str">
        <f>IFERROR(IF(VLOOKUP(Table110[[#This Row],[Site ID]],'INPUT Western &amp; Southern Data'!$A$16:$S$300,12, FALSE) = "", "", VLOOKUP(Table110[[#This Row],[Site ID]],'INPUT Western &amp; Southern Data'!$A$16:$S$300,12, FALSE)), "")</f>
        <v/>
      </c>
      <c r="C166" s="206" t="str">
        <f>IFERROR(VLOOKUP(Table110[[#This Row],[Site ID]],'INPUT Western &amp; Southern Data'!$A$16:$S$300,15, FALSE), "")</f>
        <v/>
      </c>
      <c r="D166" s="207" t="str">
        <f>IF(ISBLANK('INPUT Western &amp; Southern Data'!Q174), "", 'INPUT Western &amp; Southern Data'!Q174)</f>
        <v/>
      </c>
    </row>
    <row r="167" spans="1:4" x14ac:dyDescent="0.3">
      <c r="A167" s="6" t="str">
        <f>IF(ISBLANK('INPUT Western &amp; Southern Data'!A175), "", 'INPUT Western &amp; Southern Data'!A175)</f>
        <v/>
      </c>
      <c r="B167" s="206" t="str">
        <f>IFERROR(IF(VLOOKUP(Table110[[#This Row],[Site ID]],'INPUT Western &amp; Southern Data'!$A$16:$S$300,12, FALSE) = "", "", VLOOKUP(Table110[[#This Row],[Site ID]],'INPUT Western &amp; Southern Data'!$A$16:$S$300,12, FALSE)), "")</f>
        <v/>
      </c>
      <c r="C167" s="206" t="str">
        <f>IFERROR(VLOOKUP(Table110[[#This Row],[Site ID]],'INPUT Western &amp; Southern Data'!$A$16:$S$300,15, FALSE), "")</f>
        <v/>
      </c>
      <c r="D167" s="207" t="str">
        <f>IF(ISBLANK('INPUT Western &amp; Southern Data'!Q175), "", 'INPUT Western &amp; Southern Data'!Q175)</f>
        <v/>
      </c>
    </row>
    <row r="168" spans="1:4" x14ac:dyDescent="0.3">
      <c r="A168" s="6" t="str">
        <f>IF(ISBLANK('INPUT Western &amp; Southern Data'!A176), "", 'INPUT Western &amp; Southern Data'!A176)</f>
        <v/>
      </c>
      <c r="B168" s="206" t="str">
        <f>IFERROR(IF(VLOOKUP(Table110[[#This Row],[Site ID]],'INPUT Western &amp; Southern Data'!$A$16:$S$300,12, FALSE) = "", "", VLOOKUP(Table110[[#This Row],[Site ID]],'INPUT Western &amp; Southern Data'!$A$16:$S$300,12, FALSE)), "")</f>
        <v/>
      </c>
      <c r="C168" s="206" t="str">
        <f>IFERROR(VLOOKUP(Table110[[#This Row],[Site ID]],'INPUT Western &amp; Southern Data'!$A$16:$S$300,15, FALSE), "")</f>
        <v/>
      </c>
      <c r="D168" s="207" t="str">
        <f>IF(ISBLANK('INPUT Western &amp; Southern Data'!Q176), "", 'INPUT Western &amp; Southern Data'!Q176)</f>
        <v/>
      </c>
    </row>
    <row r="169" spans="1:4" x14ac:dyDescent="0.3">
      <c r="A169" s="6" t="str">
        <f>IF(ISBLANK('INPUT Western &amp; Southern Data'!A177), "", 'INPUT Western &amp; Southern Data'!A177)</f>
        <v/>
      </c>
      <c r="B169" s="206" t="str">
        <f>IFERROR(IF(VLOOKUP(Table110[[#This Row],[Site ID]],'INPUT Western &amp; Southern Data'!$A$16:$S$300,12, FALSE) = "", "", VLOOKUP(Table110[[#This Row],[Site ID]],'INPUT Western &amp; Southern Data'!$A$16:$S$300,12, FALSE)), "")</f>
        <v/>
      </c>
      <c r="C169" s="206" t="str">
        <f>IFERROR(VLOOKUP(Table110[[#This Row],[Site ID]],'INPUT Western &amp; Southern Data'!$A$16:$S$300,15, FALSE), "")</f>
        <v/>
      </c>
      <c r="D169" s="207" t="str">
        <f>IF(ISBLANK('INPUT Western &amp; Southern Data'!Q177), "", 'INPUT Western &amp; Southern Data'!Q177)</f>
        <v/>
      </c>
    </row>
    <row r="170" spans="1:4" x14ac:dyDescent="0.3">
      <c r="A170" s="6" t="str">
        <f>IF(ISBLANK('INPUT Western &amp; Southern Data'!A178), "", 'INPUT Western &amp; Southern Data'!A178)</f>
        <v/>
      </c>
      <c r="B170" s="206" t="str">
        <f>IFERROR(IF(VLOOKUP(Table110[[#This Row],[Site ID]],'INPUT Western &amp; Southern Data'!$A$16:$S$300,12, FALSE) = "", "", VLOOKUP(Table110[[#This Row],[Site ID]],'INPUT Western &amp; Southern Data'!$A$16:$S$300,12, FALSE)), "")</f>
        <v/>
      </c>
      <c r="C170" s="206" t="str">
        <f>IFERROR(VLOOKUP(Table110[[#This Row],[Site ID]],'INPUT Western &amp; Southern Data'!$A$16:$S$300,15, FALSE), "")</f>
        <v/>
      </c>
      <c r="D170" s="207" t="str">
        <f>IF(ISBLANK('INPUT Western &amp; Southern Data'!Q178), "", 'INPUT Western &amp; Southern Data'!Q178)</f>
        <v/>
      </c>
    </row>
    <row r="171" spans="1:4" x14ac:dyDescent="0.3">
      <c r="A171" s="6" t="str">
        <f>IF(ISBLANK('INPUT Western &amp; Southern Data'!A179), "", 'INPUT Western &amp; Southern Data'!A179)</f>
        <v/>
      </c>
      <c r="B171" s="206" t="str">
        <f>IFERROR(IF(VLOOKUP(Table110[[#This Row],[Site ID]],'INPUT Western &amp; Southern Data'!$A$16:$S$300,12, FALSE) = "", "", VLOOKUP(Table110[[#This Row],[Site ID]],'INPUT Western &amp; Southern Data'!$A$16:$S$300,12, FALSE)), "")</f>
        <v/>
      </c>
      <c r="C171" s="206" t="str">
        <f>IFERROR(VLOOKUP(Table110[[#This Row],[Site ID]],'INPUT Western &amp; Southern Data'!$A$16:$S$300,15, FALSE), "")</f>
        <v/>
      </c>
      <c r="D171" s="207" t="str">
        <f>IF(ISBLANK('INPUT Western &amp; Southern Data'!Q179), "", 'INPUT Western &amp; Southern Data'!Q179)</f>
        <v/>
      </c>
    </row>
    <row r="172" spans="1:4" x14ac:dyDescent="0.3">
      <c r="A172" s="6" t="str">
        <f>IF(ISBLANK('INPUT Western &amp; Southern Data'!A180), "", 'INPUT Western &amp; Southern Data'!A180)</f>
        <v/>
      </c>
      <c r="B172" s="206" t="str">
        <f>IFERROR(IF(VLOOKUP(Table110[[#This Row],[Site ID]],'INPUT Western &amp; Southern Data'!$A$16:$S$300,12, FALSE) = "", "", VLOOKUP(Table110[[#This Row],[Site ID]],'INPUT Western &amp; Southern Data'!$A$16:$S$300,12, FALSE)), "")</f>
        <v/>
      </c>
      <c r="C172" s="206" t="str">
        <f>IFERROR(VLOOKUP(Table110[[#This Row],[Site ID]],'INPUT Western &amp; Southern Data'!$A$16:$S$300,15, FALSE), "")</f>
        <v/>
      </c>
      <c r="D172" s="207" t="str">
        <f>IF(ISBLANK('INPUT Western &amp; Southern Data'!Q180), "", 'INPUT Western &amp; Southern Data'!Q180)</f>
        <v/>
      </c>
    </row>
    <row r="173" spans="1:4" x14ac:dyDescent="0.3">
      <c r="A173" s="6" t="str">
        <f>IF(ISBLANK('INPUT Western &amp; Southern Data'!A181), "", 'INPUT Western &amp; Southern Data'!A181)</f>
        <v/>
      </c>
      <c r="B173" s="206" t="str">
        <f>IFERROR(IF(VLOOKUP(Table110[[#This Row],[Site ID]],'INPUT Western &amp; Southern Data'!$A$16:$S$300,12, FALSE) = "", "", VLOOKUP(Table110[[#This Row],[Site ID]],'INPUT Western &amp; Southern Data'!$A$16:$S$300,12, FALSE)), "")</f>
        <v/>
      </c>
      <c r="C173" s="206" t="str">
        <f>IFERROR(VLOOKUP(Table110[[#This Row],[Site ID]],'INPUT Western &amp; Southern Data'!$A$16:$S$300,15, FALSE), "")</f>
        <v/>
      </c>
      <c r="D173" s="207" t="str">
        <f>IF(ISBLANK('INPUT Western &amp; Southern Data'!Q181), "", 'INPUT Western &amp; Southern Data'!Q181)</f>
        <v/>
      </c>
    </row>
    <row r="174" spans="1:4" x14ac:dyDescent="0.3">
      <c r="A174" s="6" t="str">
        <f>IF(ISBLANK('INPUT Western &amp; Southern Data'!A182), "", 'INPUT Western &amp; Southern Data'!A182)</f>
        <v/>
      </c>
      <c r="B174" s="206" t="str">
        <f>IFERROR(IF(VLOOKUP(Table110[[#This Row],[Site ID]],'INPUT Western &amp; Southern Data'!$A$16:$S$300,12, FALSE) = "", "", VLOOKUP(Table110[[#This Row],[Site ID]],'INPUT Western &amp; Southern Data'!$A$16:$S$300,12, FALSE)), "")</f>
        <v/>
      </c>
      <c r="C174" s="206" t="str">
        <f>IFERROR(VLOOKUP(Table110[[#This Row],[Site ID]],'INPUT Western &amp; Southern Data'!$A$16:$S$300,15, FALSE), "")</f>
        <v/>
      </c>
      <c r="D174" s="207" t="str">
        <f>IF(ISBLANK('INPUT Western &amp; Southern Data'!Q182), "", 'INPUT Western &amp; Southern Data'!Q182)</f>
        <v/>
      </c>
    </row>
    <row r="175" spans="1:4" x14ac:dyDescent="0.3">
      <c r="A175" s="6" t="str">
        <f>IF(ISBLANK('INPUT Western &amp; Southern Data'!A183), "", 'INPUT Western &amp; Southern Data'!A183)</f>
        <v/>
      </c>
      <c r="B175" s="206" t="str">
        <f>IFERROR(IF(VLOOKUP(Table110[[#This Row],[Site ID]],'INPUT Western &amp; Southern Data'!$A$16:$S$300,12, FALSE) = "", "", VLOOKUP(Table110[[#This Row],[Site ID]],'INPUT Western &amp; Southern Data'!$A$16:$S$300,12, FALSE)), "")</f>
        <v/>
      </c>
      <c r="C175" s="206" t="str">
        <f>IFERROR(VLOOKUP(Table110[[#This Row],[Site ID]],'INPUT Western &amp; Southern Data'!$A$16:$S$300,15, FALSE), "")</f>
        <v/>
      </c>
      <c r="D175" s="207" t="str">
        <f>IF(ISBLANK('INPUT Western &amp; Southern Data'!Q183), "", 'INPUT Western &amp; Southern Data'!Q183)</f>
        <v/>
      </c>
    </row>
    <row r="176" spans="1:4" x14ac:dyDescent="0.3">
      <c r="A176" s="6" t="str">
        <f>IF(ISBLANK('INPUT Western &amp; Southern Data'!A184), "", 'INPUT Western &amp; Southern Data'!A184)</f>
        <v/>
      </c>
      <c r="B176" s="206" t="str">
        <f>IFERROR(IF(VLOOKUP(Table110[[#This Row],[Site ID]],'INPUT Western &amp; Southern Data'!$A$16:$S$300,12, FALSE) = "", "", VLOOKUP(Table110[[#This Row],[Site ID]],'INPUT Western &amp; Southern Data'!$A$16:$S$300,12, FALSE)), "")</f>
        <v/>
      </c>
      <c r="C176" s="206" t="str">
        <f>IFERROR(VLOOKUP(Table110[[#This Row],[Site ID]],'INPUT Western &amp; Southern Data'!$A$16:$S$300,15, FALSE), "")</f>
        <v/>
      </c>
      <c r="D176" s="207" t="str">
        <f>IF(ISBLANK('INPUT Western &amp; Southern Data'!Q184), "", 'INPUT Western &amp; Southern Data'!Q184)</f>
        <v/>
      </c>
    </row>
    <row r="177" spans="1:4" x14ac:dyDescent="0.3">
      <c r="A177" s="6" t="str">
        <f>IF(ISBLANK('INPUT Western &amp; Southern Data'!A185), "", 'INPUT Western &amp; Southern Data'!A185)</f>
        <v/>
      </c>
      <c r="B177" s="206" t="str">
        <f>IFERROR(IF(VLOOKUP(Table110[[#This Row],[Site ID]],'INPUT Western &amp; Southern Data'!$A$16:$S$300,12, FALSE) = "", "", VLOOKUP(Table110[[#This Row],[Site ID]],'INPUT Western &amp; Southern Data'!$A$16:$S$300,12, FALSE)), "")</f>
        <v/>
      </c>
      <c r="C177" s="206" t="str">
        <f>IFERROR(VLOOKUP(Table110[[#This Row],[Site ID]],'INPUT Western &amp; Southern Data'!$A$16:$S$300,15, FALSE), "")</f>
        <v/>
      </c>
      <c r="D177" s="207" t="str">
        <f>IF(ISBLANK('INPUT Western &amp; Southern Data'!Q185), "", 'INPUT Western &amp; Southern Data'!Q185)</f>
        <v/>
      </c>
    </row>
    <row r="178" spans="1:4" x14ac:dyDescent="0.3">
      <c r="A178" s="6" t="str">
        <f>IF(ISBLANK('INPUT Western &amp; Southern Data'!A186), "", 'INPUT Western &amp; Southern Data'!A186)</f>
        <v/>
      </c>
      <c r="B178" s="206" t="str">
        <f>IFERROR(IF(VLOOKUP(Table110[[#This Row],[Site ID]],'INPUT Western &amp; Southern Data'!$A$16:$S$300,12, FALSE) = "", "", VLOOKUP(Table110[[#This Row],[Site ID]],'INPUT Western &amp; Southern Data'!$A$16:$S$300,12, FALSE)), "")</f>
        <v/>
      </c>
      <c r="C178" s="206" t="str">
        <f>IFERROR(VLOOKUP(Table110[[#This Row],[Site ID]],'INPUT Western &amp; Southern Data'!$A$16:$S$300,15, FALSE), "")</f>
        <v/>
      </c>
      <c r="D178" s="207" t="str">
        <f>IF(ISBLANK('INPUT Western &amp; Southern Data'!Q186), "", 'INPUT Western &amp; Southern Data'!Q186)</f>
        <v/>
      </c>
    </row>
    <row r="179" spans="1:4" x14ac:dyDescent="0.3">
      <c r="A179" s="6" t="str">
        <f>IF(ISBLANK('INPUT Western &amp; Southern Data'!A187), "", 'INPUT Western &amp; Southern Data'!A187)</f>
        <v/>
      </c>
      <c r="B179" s="206" t="str">
        <f>IFERROR(IF(VLOOKUP(Table110[[#This Row],[Site ID]],'INPUT Western &amp; Southern Data'!$A$16:$S$300,12, FALSE) = "", "", VLOOKUP(Table110[[#This Row],[Site ID]],'INPUT Western &amp; Southern Data'!$A$16:$S$300,12, FALSE)), "")</f>
        <v/>
      </c>
      <c r="C179" s="206" t="str">
        <f>IFERROR(VLOOKUP(Table110[[#This Row],[Site ID]],'INPUT Western &amp; Southern Data'!$A$16:$S$300,15, FALSE), "")</f>
        <v/>
      </c>
      <c r="D179" s="207" t="str">
        <f>IF(ISBLANK('INPUT Western &amp; Southern Data'!Q187), "", 'INPUT Western &amp; Southern Data'!Q187)</f>
        <v/>
      </c>
    </row>
    <row r="180" spans="1:4" x14ac:dyDescent="0.3">
      <c r="A180" s="6" t="str">
        <f>IF(ISBLANK('INPUT Western &amp; Southern Data'!A188), "", 'INPUT Western &amp; Southern Data'!A188)</f>
        <v/>
      </c>
      <c r="B180" s="206" t="str">
        <f>IFERROR(IF(VLOOKUP(Table110[[#This Row],[Site ID]],'INPUT Western &amp; Southern Data'!$A$16:$S$300,12, FALSE) = "", "", VLOOKUP(Table110[[#This Row],[Site ID]],'INPUT Western &amp; Southern Data'!$A$16:$S$300,12, FALSE)), "")</f>
        <v/>
      </c>
      <c r="C180" s="206" t="str">
        <f>IFERROR(VLOOKUP(Table110[[#This Row],[Site ID]],'INPUT Western &amp; Southern Data'!$A$16:$S$300,15, FALSE), "")</f>
        <v/>
      </c>
      <c r="D180" s="207" t="str">
        <f>IF(ISBLANK('INPUT Western &amp; Southern Data'!Q188), "", 'INPUT Western &amp; Southern Data'!Q188)</f>
        <v/>
      </c>
    </row>
    <row r="181" spans="1:4" x14ac:dyDescent="0.3">
      <c r="A181" s="6" t="str">
        <f>IF(ISBLANK('INPUT Western &amp; Southern Data'!A189), "", 'INPUT Western &amp; Southern Data'!A189)</f>
        <v/>
      </c>
      <c r="B181" s="206" t="str">
        <f>IFERROR(IF(VLOOKUP(Table110[[#This Row],[Site ID]],'INPUT Western &amp; Southern Data'!$A$16:$S$300,12, FALSE) = "", "", VLOOKUP(Table110[[#This Row],[Site ID]],'INPUT Western &amp; Southern Data'!$A$16:$S$300,12, FALSE)), "")</f>
        <v/>
      </c>
      <c r="C181" s="206" t="str">
        <f>IFERROR(VLOOKUP(Table110[[#This Row],[Site ID]],'INPUT Western &amp; Southern Data'!$A$16:$S$300,15, FALSE), "")</f>
        <v/>
      </c>
      <c r="D181" s="207" t="str">
        <f>IF(ISBLANK('INPUT Western &amp; Southern Data'!Q189), "", 'INPUT Western &amp; Southern Data'!Q189)</f>
        <v/>
      </c>
    </row>
    <row r="182" spans="1:4" x14ac:dyDescent="0.3">
      <c r="A182" s="6" t="str">
        <f>IF(ISBLANK('INPUT Western &amp; Southern Data'!A190), "", 'INPUT Western &amp; Southern Data'!A190)</f>
        <v/>
      </c>
      <c r="B182" s="206" t="str">
        <f>IFERROR(IF(VLOOKUP(Table110[[#This Row],[Site ID]],'INPUT Western &amp; Southern Data'!$A$16:$S$300,12, FALSE) = "", "", VLOOKUP(Table110[[#This Row],[Site ID]],'INPUT Western &amp; Southern Data'!$A$16:$S$300,12, FALSE)), "")</f>
        <v/>
      </c>
      <c r="C182" s="206" t="str">
        <f>IFERROR(VLOOKUP(Table110[[#This Row],[Site ID]],'INPUT Western &amp; Southern Data'!$A$16:$S$300,15, FALSE), "")</f>
        <v/>
      </c>
      <c r="D182" s="207" t="str">
        <f>IF(ISBLANK('INPUT Western &amp; Southern Data'!Q190), "", 'INPUT Western &amp; Southern Data'!Q190)</f>
        <v/>
      </c>
    </row>
    <row r="183" spans="1:4" x14ac:dyDescent="0.3">
      <c r="A183" s="6" t="str">
        <f>IF(ISBLANK('INPUT Western &amp; Southern Data'!A191), "", 'INPUT Western &amp; Southern Data'!A191)</f>
        <v/>
      </c>
      <c r="B183" s="206" t="str">
        <f>IFERROR(IF(VLOOKUP(Table110[[#This Row],[Site ID]],'INPUT Western &amp; Southern Data'!$A$16:$S$300,12, FALSE) = "", "", VLOOKUP(Table110[[#This Row],[Site ID]],'INPUT Western &amp; Southern Data'!$A$16:$S$300,12, FALSE)), "")</f>
        <v/>
      </c>
      <c r="C183" s="206" t="str">
        <f>IFERROR(VLOOKUP(Table110[[#This Row],[Site ID]],'INPUT Western &amp; Southern Data'!$A$16:$S$300,15, FALSE), "")</f>
        <v/>
      </c>
      <c r="D183" s="207" t="str">
        <f>IF(ISBLANK('INPUT Western &amp; Southern Data'!Q191), "", 'INPUT Western &amp; Southern Data'!Q191)</f>
        <v/>
      </c>
    </row>
    <row r="184" spans="1:4" x14ac:dyDescent="0.3">
      <c r="A184" s="6" t="str">
        <f>IF(ISBLANK('INPUT Western &amp; Southern Data'!A192), "", 'INPUT Western &amp; Southern Data'!A192)</f>
        <v/>
      </c>
      <c r="B184" s="206" t="str">
        <f>IFERROR(IF(VLOOKUP(Table110[[#This Row],[Site ID]],'INPUT Western &amp; Southern Data'!$A$16:$S$300,12, FALSE) = "", "", VLOOKUP(Table110[[#This Row],[Site ID]],'INPUT Western &amp; Southern Data'!$A$16:$S$300,12, FALSE)), "")</f>
        <v/>
      </c>
      <c r="C184" s="206" t="str">
        <f>IFERROR(VLOOKUP(Table110[[#This Row],[Site ID]],'INPUT Western &amp; Southern Data'!$A$16:$S$300,15, FALSE), "")</f>
        <v/>
      </c>
      <c r="D184" s="207" t="str">
        <f>IF(ISBLANK('INPUT Western &amp; Southern Data'!Q192), "", 'INPUT Western &amp; Southern Data'!Q192)</f>
        <v/>
      </c>
    </row>
    <row r="185" spans="1:4" x14ac:dyDescent="0.3">
      <c r="A185" s="6" t="str">
        <f>IF(ISBLANK('INPUT Western &amp; Southern Data'!A193), "", 'INPUT Western &amp; Southern Data'!A193)</f>
        <v/>
      </c>
      <c r="B185" s="206" t="str">
        <f>IFERROR(IF(VLOOKUP(Table110[[#This Row],[Site ID]],'INPUT Western &amp; Southern Data'!$A$16:$S$300,12, FALSE) = "", "", VLOOKUP(Table110[[#This Row],[Site ID]],'INPUT Western &amp; Southern Data'!$A$16:$S$300,12, FALSE)), "")</f>
        <v/>
      </c>
      <c r="C185" s="206" t="str">
        <f>IFERROR(VLOOKUP(Table110[[#This Row],[Site ID]],'INPUT Western &amp; Southern Data'!$A$16:$S$300,15, FALSE), "")</f>
        <v/>
      </c>
      <c r="D185" s="207" t="str">
        <f>IF(ISBLANK('INPUT Western &amp; Southern Data'!Q193), "", 'INPUT Western &amp; Southern Data'!Q193)</f>
        <v/>
      </c>
    </row>
    <row r="186" spans="1:4" x14ac:dyDescent="0.3">
      <c r="A186" s="6" t="str">
        <f>IF(ISBLANK('INPUT Western &amp; Southern Data'!A194), "", 'INPUT Western &amp; Southern Data'!A194)</f>
        <v/>
      </c>
      <c r="B186" s="206" t="str">
        <f>IFERROR(IF(VLOOKUP(Table110[[#This Row],[Site ID]],'INPUT Western &amp; Southern Data'!$A$16:$S$300,12, FALSE) = "", "", VLOOKUP(Table110[[#This Row],[Site ID]],'INPUT Western &amp; Southern Data'!$A$16:$S$300,12, FALSE)), "")</f>
        <v/>
      </c>
      <c r="C186" s="206" t="str">
        <f>IFERROR(VLOOKUP(Table110[[#This Row],[Site ID]],'INPUT Western &amp; Southern Data'!$A$16:$S$300,15, FALSE), "")</f>
        <v/>
      </c>
      <c r="D186" s="207" t="str">
        <f>IF(ISBLANK('INPUT Western &amp; Southern Data'!Q194), "", 'INPUT Western &amp; Southern Data'!Q194)</f>
        <v/>
      </c>
    </row>
    <row r="187" spans="1:4" x14ac:dyDescent="0.3">
      <c r="A187" s="6" t="str">
        <f>IF(ISBLANK('INPUT Western &amp; Southern Data'!A195), "", 'INPUT Western &amp; Southern Data'!A195)</f>
        <v/>
      </c>
      <c r="B187" s="206" t="str">
        <f>IFERROR(IF(VLOOKUP(Table110[[#This Row],[Site ID]],'INPUT Western &amp; Southern Data'!$A$16:$S$300,12, FALSE) = "", "", VLOOKUP(Table110[[#This Row],[Site ID]],'INPUT Western &amp; Southern Data'!$A$16:$S$300,12, FALSE)), "")</f>
        <v/>
      </c>
      <c r="C187" s="206" t="str">
        <f>IFERROR(VLOOKUP(Table110[[#This Row],[Site ID]],'INPUT Western &amp; Southern Data'!$A$16:$S$300,15, FALSE), "")</f>
        <v/>
      </c>
      <c r="D187" s="207" t="str">
        <f>IF(ISBLANK('INPUT Western &amp; Southern Data'!Q195), "", 'INPUT Western &amp; Southern Data'!Q195)</f>
        <v/>
      </c>
    </row>
    <row r="188" spans="1:4" x14ac:dyDescent="0.3">
      <c r="A188" s="6" t="str">
        <f>IF(ISBLANK('INPUT Western &amp; Southern Data'!A196), "", 'INPUT Western &amp; Southern Data'!A196)</f>
        <v/>
      </c>
      <c r="B188" s="206" t="str">
        <f>IFERROR(IF(VLOOKUP(Table110[[#This Row],[Site ID]],'INPUT Western &amp; Southern Data'!$A$16:$S$300,12, FALSE) = "", "", VLOOKUP(Table110[[#This Row],[Site ID]],'INPUT Western &amp; Southern Data'!$A$16:$S$300,12, FALSE)), "")</f>
        <v/>
      </c>
      <c r="C188" s="206" t="str">
        <f>IFERROR(VLOOKUP(Table110[[#This Row],[Site ID]],'INPUT Western &amp; Southern Data'!$A$16:$S$300,15, FALSE), "")</f>
        <v/>
      </c>
      <c r="D188" s="207" t="str">
        <f>IF(ISBLANK('INPUT Western &amp; Southern Data'!Q196), "", 'INPUT Western &amp; Southern Data'!Q196)</f>
        <v/>
      </c>
    </row>
    <row r="189" spans="1:4" x14ac:dyDescent="0.3">
      <c r="A189" s="6" t="str">
        <f>IF(ISBLANK('INPUT Western &amp; Southern Data'!A197), "", 'INPUT Western &amp; Southern Data'!A197)</f>
        <v/>
      </c>
      <c r="B189" s="206" t="str">
        <f>IFERROR(IF(VLOOKUP(Table110[[#This Row],[Site ID]],'INPUT Western &amp; Southern Data'!$A$16:$S$300,12, FALSE) = "", "", VLOOKUP(Table110[[#This Row],[Site ID]],'INPUT Western &amp; Southern Data'!$A$16:$S$300,12, FALSE)), "")</f>
        <v/>
      </c>
      <c r="C189" s="206" t="str">
        <f>IFERROR(VLOOKUP(Table110[[#This Row],[Site ID]],'INPUT Western &amp; Southern Data'!$A$16:$S$300,15, FALSE), "")</f>
        <v/>
      </c>
      <c r="D189" s="207" t="str">
        <f>IF(ISBLANK('INPUT Western &amp; Southern Data'!Q197), "", 'INPUT Western &amp; Southern Data'!Q197)</f>
        <v/>
      </c>
    </row>
    <row r="190" spans="1:4" x14ac:dyDescent="0.3">
      <c r="A190" s="6" t="str">
        <f>IF(ISBLANK('INPUT Western &amp; Southern Data'!A198), "", 'INPUT Western &amp; Southern Data'!A198)</f>
        <v/>
      </c>
      <c r="B190" s="206" t="str">
        <f>IFERROR(IF(VLOOKUP(Table110[[#This Row],[Site ID]],'INPUT Western &amp; Southern Data'!$A$16:$S$300,12, FALSE) = "", "", VLOOKUP(Table110[[#This Row],[Site ID]],'INPUT Western &amp; Southern Data'!$A$16:$S$300,12, FALSE)), "")</f>
        <v/>
      </c>
      <c r="C190" s="206" t="str">
        <f>IFERROR(VLOOKUP(Table110[[#This Row],[Site ID]],'INPUT Western &amp; Southern Data'!$A$16:$S$300,15, FALSE), "")</f>
        <v/>
      </c>
      <c r="D190" s="207" t="str">
        <f>IF(ISBLANK('INPUT Western &amp; Southern Data'!Q198), "", 'INPUT Western &amp; Southern Data'!Q198)</f>
        <v/>
      </c>
    </row>
    <row r="191" spans="1:4" x14ac:dyDescent="0.3">
      <c r="A191" s="6" t="str">
        <f>IF(ISBLANK('INPUT Western &amp; Southern Data'!A199), "", 'INPUT Western &amp; Southern Data'!A199)</f>
        <v/>
      </c>
      <c r="B191" s="206" t="str">
        <f>IFERROR(IF(VLOOKUP(Table110[[#This Row],[Site ID]],'INPUT Western &amp; Southern Data'!$A$16:$S$300,12, FALSE) = "", "", VLOOKUP(Table110[[#This Row],[Site ID]],'INPUT Western &amp; Southern Data'!$A$16:$S$300,12, FALSE)), "")</f>
        <v/>
      </c>
      <c r="C191" s="206" t="str">
        <f>IFERROR(VLOOKUP(Table110[[#This Row],[Site ID]],'INPUT Western &amp; Southern Data'!$A$16:$S$300,15, FALSE), "")</f>
        <v/>
      </c>
      <c r="D191" s="207" t="str">
        <f>IF(ISBLANK('INPUT Western &amp; Southern Data'!Q199), "", 'INPUT Western &amp; Southern Data'!Q199)</f>
        <v/>
      </c>
    </row>
    <row r="192" spans="1:4" x14ac:dyDescent="0.3">
      <c r="A192" s="6" t="str">
        <f>IF(ISBLANK('INPUT Western &amp; Southern Data'!A200), "", 'INPUT Western &amp; Southern Data'!A200)</f>
        <v/>
      </c>
      <c r="B192" s="206" t="str">
        <f>IFERROR(IF(VLOOKUP(Table110[[#This Row],[Site ID]],'INPUT Western &amp; Southern Data'!$A$16:$S$300,12, FALSE) = "", "", VLOOKUP(Table110[[#This Row],[Site ID]],'INPUT Western &amp; Southern Data'!$A$16:$S$300,12, FALSE)), "")</f>
        <v/>
      </c>
      <c r="C192" s="206" t="str">
        <f>IFERROR(VLOOKUP(Table110[[#This Row],[Site ID]],'INPUT Western &amp; Southern Data'!$A$16:$S$300,15, FALSE), "")</f>
        <v/>
      </c>
      <c r="D192" s="207" t="str">
        <f>IF(ISBLANK('INPUT Western &amp; Southern Data'!Q200), "", 'INPUT Western &amp; Southern Data'!Q200)</f>
        <v/>
      </c>
    </row>
    <row r="193" spans="1:4" x14ac:dyDescent="0.3">
      <c r="A193" s="6" t="str">
        <f>IF(ISBLANK('INPUT Western &amp; Southern Data'!A201), "", 'INPUT Western &amp; Southern Data'!A201)</f>
        <v/>
      </c>
      <c r="B193" s="206" t="str">
        <f>IFERROR(IF(VLOOKUP(Table110[[#This Row],[Site ID]],'INPUT Western &amp; Southern Data'!$A$16:$S$300,12, FALSE) = "", "", VLOOKUP(Table110[[#This Row],[Site ID]],'INPUT Western &amp; Southern Data'!$A$16:$S$300,12, FALSE)), "")</f>
        <v/>
      </c>
      <c r="C193" s="206" t="str">
        <f>IFERROR(VLOOKUP(Table110[[#This Row],[Site ID]],'INPUT Western &amp; Southern Data'!$A$16:$S$300,15, FALSE), "")</f>
        <v/>
      </c>
      <c r="D193" s="207" t="str">
        <f>IF(ISBLANK('INPUT Western &amp; Southern Data'!Q201), "", 'INPUT Western &amp; Southern Data'!Q201)</f>
        <v/>
      </c>
    </row>
    <row r="194" spans="1:4" x14ac:dyDescent="0.3">
      <c r="A194" s="6" t="str">
        <f>IF(ISBLANK('INPUT Western &amp; Southern Data'!A202), "", 'INPUT Western &amp; Southern Data'!A202)</f>
        <v/>
      </c>
      <c r="B194" s="206" t="str">
        <f>IFERROR(IF(VLOOKUP(Table110[[#This Row],[Site ID]],'INPUT Western &amp; Southern Data'!$A$16:$S$300,12, FALSE) = "", "", VLOOKUP(Table110[[#This Row],[Site ID]],'INPUT Western &amp; Southern Data'!$A$16:$S$300,12, FALSE)), "")</f>
        <v/>
      </c>
      <c r="C194" s="206" t="str">
        <f>IFERROR(VLOOKUP(Table110[[#This Row],[Site ID]],'INPUT Western &amp; Southern Data'!$A$16:$S$300,15, FALSE), "")</f>
        <v/>
      </c>
      <c r="D194" s="207" t="str">
        <f>IF(ISBLANK('INPUT Western &amp; Southern Data'!Q202), "", 'INPUT Western &amp; Southern Data'!Q202)</f>
        <v/>
      </c>
    </row>
    <row r="195" spans="1:4" x14ac:dyDescent="0.3">
      <c r="A195" s="6" t="str">
        <f>IF(ISBLANK('INPUT Western &amp; Southern Data'!A203), "", 'INPUT Western &amp; Southern Data'!A203)</f>
        <v/>
      </c>
      <c r="B195" s="206" t="str">
        <f>IFERROR(IF(VLOOKUP(Table110[[#This Row],[Site ID]],'INPUT Western &amp; Southern Data'!$A$16:$S$300,12, FALSE) = "", "", VLOOKUP(Table110[[#This Row],[Site ID]],'INPUT Western &amp; Southern Data'!$A$16:$S$300,12, FALSE)), "")</f>
        <v/>
      </c>
      <c r="C195" s="206" t="str">
        <f>IFERROR(VLOOKUP(Table110[[#This Row],[Site ID]],'INPUT Western &amp; Southern Data'!$A$16:$S$300,15, FALSE), "")</f>
        <v/>
      </c>
      <c r="D195" s="207" t="str">
        <f>IF(ISBLANK('INPUT Western &amp; Southern Data'!Q203), "", 'INPUT Western &amp; Southern Data'!Q203)</f>
        <v/>
      </c>
    </row>
    <row r="196" spans="1:4" x14ac:dyDescent="0.3">
      <c r="A196" s="6" t="str">
        <f>IF(ISBLANK('INPUT Western &amp; Southern Data'!A204), "", 'INPUT Western &amp; Southern Data'!A204)</f>
        <v/>
      </c>
      <c r="B196" s="206" t="str">
        <f>IFERROR(IF(VLOOKUP(Table110[[#This Row],[Site ID]],'INPUT Western &amp; Southern Data'!$A$16:$S$300,12, FALSE) = "", "", VLOOKUP(Table110[[#This Row],[Site ID]],'INPUT Western &amp; Southern Data'!$A$16:$S$300,12, FALSE)), "")</f>
        <v/>
      </c>
      <c r="C196" s="206" t="str">
        <f>IFERROR(VLOOKUP(Table110[[#This Row],[Site ID]],'INPUT Western &amp; Southern Data'!$A$16:$S$300,15, FALSE), "")</f>
        <v/>
      </c>
      <c r="D196" s="207" t="str">
        <f>IF(ISBLANK('INPUT Western &amp; Southern Data'!Q204), "", 'INPUT Western &amp; Southern Data'!Q204)</f>
        <v/>
      </c>
    </row>
    <row r="197" spans="1:4" x14ac:dyDescent="0.3">
      <c r="A197" s="6" t="str">
        <f>IF(ISBLANK('INPUT Western &amp; Southern Data'!A205), "", 'INPUT Western &amp; Southern Data'!A205)</f>
        <v/>
      </c>
      <c r="B197" s="206" t="str">
        <f>IFERROR(IF(VLOOKUP(Table110[[#This Row],[Site ID]],'INPUT Western &amp; Southern Data'!$A$16:$S$300,12, FALSE) = "", "", VLOOKUP(Table110[[#This Row],[Site ID]],'INPUT Western &amp; Southern Data'!$A$16:$S$300,12, FALSE)), "")</f>
        <v/>
      </c>
      <c r="C197" s="206" t="str">
        <f>IFERROR(VLOOKUP(Table110[[#This Row],[Site ID]],'INPUT Western &amp; Southern Data'!$A$16:$S$300,15, FALSE), "")</f>
        <v/>
      </c>
      <c r="D197" s="207" t="str">
        <f>IF(ISBLANK('INPUT Western &amp; Southern Data'!Q205), "", 'INPUT Western &amp; Southern Data'!Q205)</f>
        <v/>
      </c>
    </row>
    <row r="198" spans="1:4" x14ac:dyDescent="0.3">
      <c r="A198" s="6" t="str">
        <f>IF(ISBLANK('INPUT Western &amp; Southern Data'!A206), "", 'INPUT Western &amp; Southern Data'!A206)</f>
        <v/>
      </c>
      <c r="B198" s="206" t="str">
        <f>IFERROR(IF(VLOOKUP(Table110[[#This Row],[Site ID]],'INPUT Western &amp; Southern Data'!$A$16:$S$300,12, FALSE) = "", "", VLOOKUP(Table110[[#This Row],[Site ID]],'INPUT Western &amp; Southern Data'!$A$16:$S$300,12, FALSE)), "")</f>
        <v/>
      </c>
      <c r="C198" s="206" t="str">
        <f>IFERROR(VLOOKUP(Table110[[#This Row],[Site ID]],'INPUT Western &amp; Southern Data'!$A$16:$S$300,15, FALSE), "")</f>
        <v/>
      </c>
      <c r="D198" s="207" t="str">
        <f>IF(ISBLANK('INPUT Western &amp; Southern Data'!Q206), "", 'INPUT Western &amp; Southern Data'!Q206)</f>
        <v/>
      </c>
    </row>
    <row r="199" spans="1:4" x14ac:dyDescent="0.3">
      <c r="A199" s="6" t="str">
        <f>IF(ISBLANK('INPUT Western &amp; Southern Data'!A207), "", 'INPUT Western &amp; Southern Data'!A207)</f>
        <v/>
      </c>
      <c r="B199" s="206" t="str">
        <f>IFERROR(IF(VLOOKUP(Table110[[#This Row],[Site ID]],'INPUT Western &amp; Southern Data'!$A$16:$S$300,12, FALSE) = "", "", VLOOKUP(Table110[[#This Row],[Site ID]],'INPUT Western &amp; Southern Data'!$A$16:$S$300,12, FALSE)), "")</f>
        <v/>
      </c>
      <c r="C199" s="206" t="str">
        <f>IFERROR(VLOOKUP(Table110[[#This Row],[Site ID]],'INPUT Western &amp; Southern Data'!$A$16:$S$300,15, FALSE), "")</f>
        <v/>
      </c>
      <c r="D199" s="207" t="str">
        <f>IF(ISBLANK('INPUT Western &amp; Southern Data'!Q207), "", 'INPUT Western &amp; Southern Data'!Q207)</f>
        <v/>
      </c>
    </row>
    <row r="200" spans="1:4" x14ac:dyDescent="0.3">
      <c r="A200" s="6" t="str">
        <f>IF(ISBLANK('INPUT Western &amp; Southern Data'!A208), "", 'INPUT Western &amp; Southern Data'!A208)</f>
        <v/>
      </c>
      <c r="B200" s="206" t="str">
        <f>IFERROR(IF(VLOOKUP(Table110[[#This Row],[Site ID]],'INPUT Western &amp; Southern Data'!$A$16:$S$300,12, FALSE) = "", "", VLOOKUP(Table110[[#This Row],[Site ID]],'INPUT Western &amp; Southern Data'!$A$16:$S$300,12, FALSE)), "")</f>
        <v/>
      </c>
      <c r="C200" s="206" t="str">
        <f>IFERROR(VLOOKUP(Table110[[#This Row],[Site ID]],'INPUT Western &amp; Southern Data'!$A$16:$S$300,15, FALSE), "")</f>
        <v/>
      </c>
      <c r="D200" s="207" t="str">
        <f>IF(ISBLANK('INPUT Western &amp; Southern Data'!Q208), "", 'INPUT Western &amp; Southern Data'!Q208)</f>
        <v/>
      </c>
    </row>
    <row r="201" spans="1:4" x14ac:dyDescent="0.3">
      <c r="A201" s="6" t="str">
        <f>IF(ISBLANK('INPUT Western &amp; Southern Data'!A209), "", 'INPUT Western &amp; Southern Data'!A209)</f>
        <v/>
      </c>
      <c r="B201" s="206" t="str">
        <f>IFERROR(IF(VLOOKUP(Table110[[#This Row],[Site ID]],'INPUT Western &amp; Southern Data'!$A$16:$S$300,12, FALSE) = "", "", VLOOKUP(Table110[[#This Row],[Site ID]],'INPUT Western &amp; Southern Data'!$A$16:$S$300,12, FALSE)), "")</f>
        <v/>
      </c>
      <c r="C201" s="206" t="str">
        <f>IFERROR(VLOOKUP(Table110[[#This Row],[Site ID]],'INPUT Western &amp; Southern Data'!$A$16:$S$300,15, FALSE), "")</f>
        <v/>
      </c>
      <c r="D201" s="207" t="str">
        <f>IF(ISBLANK('INPUT Western &amp; Southern Data'!Q209), "", 'INPUT Western &amp; Southern Data'!Q209)</f>
        <v/>
      </c>
    </row>
    <row r="202" spans="1:4" x14ac:dyDescent="0.3">
      <c r="A202" s="6" t="str">
        <f>IF(ISBLANK('INPUT Western &amp; Southern Data'!A210), "", 'INPUT Western &amp; Southern Data'!A210)</f>
        <v/>
      </c>
      <c r="B202" s="206" t="str">
        <f>IFERROR(IF(VLOOKUP(Table110[[#This Row],[Site ID]],'INPUT Western &amp; Southern Data'!$A$16:$S$300,12, FALSE) = "", "", VLOOKUP(Table110[[#This Row],[Site ID]],'INPUT Western &amp; Southern Data'!$A$16:$S$300,12, FALSE)), "")</f>
        <v/>
      </c>
      <c r="C202" s="206" t="str">
        <f>IFERROR(VLOOKUP(Table110[[#This Row],[Site ID]],'INPUT Western &amp; Southern Data'!$A$16:$S$300,15, FALSE), "")</f>
        <v/>
      </c>
      <c r="D202" s="207" t="str">
        <f>IF(ISBLANK('INPUT Western &amp; Southern Data'!Q210), "", 'INPUT Western &amp; Southern Data'!Q210)</f>
        <v/>
      </c>
    </row>
    <row r="203" spans="1:4" x14ac:dyDescent="0.3">
      <c r="A203" s="6" t="str">
        <f>IF(ISBLANK('INPUT Western &amp; Southern Data'!A211), "", 'INPUT Western &amp; Southern Data'!A211)</f>
        <v/>
      </c>
      <c r="B203" s="206" t="str">
        <f>IFERROR(IF(VLOOKUP(Table110[[#This Row],[Site ID]],'INPUT Western &amp; Southern Data'!$A$16:$S$300,12, FALSE) = "", "", VLOOKUP(Table110[[#This Row],[Site ID]],'INPUT Western &amp; Southern Data'!$A$16:$S$300,12, FALSE)), "")</f>
        <v/>
      </c>
      <c r="C203" s="206" t="str">
        <f>IFERROR(VLOOKUP(Table110[[#This Row],[Site ID]],'INPUT Western &amp; Southern Data'!$A$16:$S$300,15, FALSE), "")</f>
        <v/>
      </c>
      <c r="D203" s="207" t="str">
        <f>IF(ISBLANK('INPUT Western &amp; Southern Data'!Q211), "", 'INPUT Western &amp; Southern Data'!Q211)</f>
        <v/>
      </c>
    </row>
    <row r="204" spans="1:4" x14ac:dyDescent="0.3">
      <c r="A204" s="6" t="str">
        <f>IF(ISBLANK('INPUT Western &amp; Southern Data'!A212), "", 'INPUT Western &amp; Southern Data'!A212)</f>
        <v/>
      </c>
      <c r="B204" s="206" t="str">
        <f>IFERROR(IF(VLOOKUP(Table110[[#This Row],[Site ID]],'INPUT Western &amp; Southern Data'!$A$16:$S$300,12, FALSE) = "", "", VLOOKUP(Table110[[#This Row],[Site ID]],'INPUT Western &amp; Southern Data'!$A$16:$S$300,12, FALSE)), "")</f>
        <v/>
      </c>
      <c r="C204" s="206" t="str">
        <f>IFERROR(VLOOKUP(Table110[[#This Row],[Site ID]],'INPUT Western &amp; Southern Data'!$A$16:$S$300,15, FALSE), "")</f>
        <v/>
      </c>
      <c r="D204" s="207" t="str">
        <f>IF(ISBLANK('INPUT Western &amp; Southern Data'!Q212), "", 'INPUT Western &amp; Southern Data'!Q212)</f>
        <v/>
      </c>
    </row>
    <row r="205" spans="1:4" x14ac:dyDescent="0.3">
      <c r="A205" s="6" t="str">
        <f>IF(ISBLANK('INPUT Western &amp; Southern Data'!A213), "", 'INPUT Western &amp; Southern Data'!A213)</f>
        <v/>
      </c>
      <c r="B205" s="206" t="str">
        <f>IFERROR(IF(VLOOKUP(Table110[[#This Row],[Site ID]],'INPUT Western &amp; Southern Data'!$A$16:$S$300,12, FALSE) = "", "", VLOOKUP(Table110[[#This Row],[Site ID]],'INPUT Western &amp; Southern Data'!$A$16:$S$300,12, FALSE)), "")</f>
        <v/>
      </c>
      <c r="C205" s="206" t="str">
        <f>IFERROR(VLOOKUP(Table110[[#This Row],[Site ID]],'INPUT Western &amp; Southern Data'!$A$16:$S$300,15, FALSE), "")</f>
        <v/>
      </c>
      <c r="D205" s="207" t="str">
        <f>IF(ISBLANK('INPUT Western &amp; Southern Data'!Q213), "", 'INPUT Western &amp; Southern Data'!Q213)</f>
        <v/>
      </c>
    </row>
    <row r="206" spans="1:4" x14ac:dyDescent="0.3">
      <c r="A206" s="6" t="str">
        <f>IF(ISBLANK('INPUT Western &amp; Southern Data'!A214), "", 'INPUT Western &amp; Southern Data'!A214)</f>
        <v/>
      </c>
      <c r="B206" s="206" t="str">
        <f>IFERROR(IF(VLOOKUP(Table110[[#This Row],[Site ID]],'INPUT Western &amp; Southern Data'!$A$16:$S$300,12, FALSE) = "", "", VLOOKUP(Table110[[#This Row],[Site ID]],'INPUT Western &amp; Southern Data'!$A$16:$S$300,12, FALSE)), "")</f>
        <v/>
      </c>
      <c r="C206" s="206" t="str">
        <f>IFERROR(VLOOKUP(Table110[[#This Row],[Site ID]],'INPUT Western &amp; Southern Data'!$A$16:$S$300,15, FALSE), "")</f>
        <v/>
      </c>
      <c r="D206" s="207" t="str">
        <f>IF(ISBLANK('INPUT Western &amp; Southern Data'!Q214), "", 'INPUT Western &amp; Southern Data'!Q214)</f>
        <v/>
      </c>
    </row>
    <row r="207" spans="1:4" x14ac:dyDescent="0.3">
      <c r="A207" s="6" t="str">
        <f>IF(ISBLANK('INPUT Western &amp; Southern Data'!A215), "", 'INPUT Western &amp; Southern Data'!A215)</f>
        <v/>
      </c>
      <c r="B207" s="206" t="str">
        <f>IFERROR(IF(VLOOKUP(Table110[[#This Row],[Site ID]],'INPUT Western &amp; Southern Data'!$A$16:$S$300,12, FALSE) = "", "", VLOOKUP(Table110[[#This Row],[Site ID]],'INPUT Western &amp; Southern Data'!$A$16:$S$300,12, FALSE)), "")</f>
        <v/>
      </c>
      <c r="C207" s="206" t="str">
        <f>IFERROR(VLOOKUP(Table110[[#This Row],[Site ID]],'INPUT Western &amp; Southern Data'!$A$16:$S$300,15, FALSE), "")</f>
        <v/>
      </c>
      <c r="D207" s="207" t="str">
        <f>IF(ISBLANK('INPUT Western &amp; Southern Data'!Q215), "", 'INPUT Western &amp; Southern Data'!Q215)</f>
        <v/>
      </c>
    </row>
    <row r="208" spans="1:4" x14ac:dyDescent="0.3">
      <c r="A208" s="6" t="str">
        <f>IF(ISBLANK('INPUT Western &amp; Southern Data'!A216), "", 'INPUT Western &amp; Southern Data'!A216)</f>
        <v/>
      </c>
      <c r="B208" s="206" t="str">
        <f>IFERROR(IF(VLOOKUP(Table110[[#This Row],[Site ID]],'INPUT Western &amp; Southern Data'!$A$16:$S$300,12, FALSE) = "", "", VLOOKUP(Table110[[#This Row],[Site ID]],'INPUT Western &amp; Southern Data'!$A$16:$S$300,12, FALSE)), "")</f>
        <v/>
      </c>
      <c r="C208" s="206" t="str">
        <f>IFERROR(VLOOKUP(Table110[[#This Row],[Site ID]],'INPUT Western &amp; Southern Data'!$A$16:$S$300,15, FALSE), "")</f>
        <v/>
      </c>
      <c r="D208" s="207" t="str">
        <f>IF(ISBLANK('INPUT Western &amp; Southern Data'!Q216), "", 'INPUT Western &amp; Southern Data'!Q216)</f>
        <v/>
      </c>
    </row>
    <row r="209" spans="1:4" x14ac:dyDescent="0.3">
      <c r="A209" s="6" t="str">
        <f>IF(ISBLANK('INPUT Western &amp; Southern Data'!A217), "", 'INPUT Western &amp; Southern Data'!A217)</f>
        <v/>
      </c>
      <c r="B209" s="206" t="str">
        <f>IFERROR(IF(VLOOKUP(Table110[[#This Row],[Site ID]],'INPUT Western &amp; Southern Data'!$A$16:$S$300,12, FALSE) = "", "", VLOOKUP(Table110[[#This Row],[Site ID]],'INPUT Western &amp; Southern Data'!$A$16:$S$300,12, FALSE)), "")</f>
        <v/>
      </c>
      <c r="C209" s="206" t="str">
        <f>IFERROR(VLOOKUP(Table110[[#This Row],[Site ID]],'INPUT Western &amp; Southern Data'!$A$16:$S$300,15, FALSE), "")</f>
        <v/>
      </c>
      <c r="D209" s="207" t="str">
        <f>IF(ISBLANK('INPUT Western &amp; Southern Data'!Q217), "", 'INPUT Western &amp; Southern Data'!Q217)</f>
        <v/>
      </c>
    </row>
    <row r="210" spans="1:4" x14ac:dyDescent="0.3">
      <c r="A210" s="6" t="str">
        <f>IF(ISBLANK('INPUT Western &amp; Southern Data'!A218), "", 'INPUT Western &amp; Southern Data'!A218)</f>
        <v/>
      </c>
      <c r="B210" s="206" t="str">
        <f>IFERROR(IF(VLOOKUP(Table110[[#This Row],[Site ID]],'INPUT Western &amp; Southern Data'!$A$16:$S$300,12, FALSE) = "", "", VLOOKUP(Table110[[#This Row],[Site ID]],'INPUT Western &amp; Southern Data'!$A$16:$S$300,12, FALSE)), "")</f>
        <v/>
      </c>
      <c r="C210" s="206" t="str">
        <f>IFERROR(VLOOKUP(Table110[[#This Row],[Site ID]],'INPUT Western &amp; Southern Data'!$A$16:$S$300,15, FALSE), "")</f>
        <v/>
      </c>
      <c r="D210" s="207" t="str">
        <f>IF(ISBLANK('INPUT Western &amp; Southern Data'!Q218), "", 'INPUT Western &amp; Southern Data'!Q218)</f>
        <v/>
      </c>
    </row>
    <row r="211" spans="1:4" x14ac:dyDescent="0.3">
      <c r="A211" s="6" t="str">
        <f>IF(ISBLANK('INPUT Western &amp; Southern Data'!A219), "", 'INPUT Western &amp; Southern Data'!A219)</f>
        <v/>
      </c>
      <c r="B211" s="206" t="str">
        <f>IFERROR(IF(VLOOKUP(Table110[[#This Row],[Site ID]],'INPUT Western &amp; Southern Data'!$A$16:$S$300,12, FALSE) = "", "", VLOOKUP(Table110[[#This Row],[Site ID]],'INPUT Western &amp; Southern Data'!$A$16:$S$300,12, FALSE)), "")</f>
        <v/>
      </c>
      <c r="C211" s="206" t="str">
        <f>IFERROR(VLOOKUP(Table110[[#This Row],[Site ID]],'INPUT Western &amp; Southern Data'!$A$16:$S$300,15, FALSE), "")</f>
        <v/>
      </c>
      <c r="D211" s="207" t="str">
        <f>IF(ISBLANK('INPUT Western &amp; Southern Data'!Q219), "", 'INPUT Western &amp; Southern Data'!Q219)</f>
        <v/>
      </c>
    </row>
    <row r="212" spans="1:4" x14ac:dyDescent="0.3">
      <c r="A212" s="6" t="str">
        <f>IF(ISBLANK('INPUT Western &amp; Southern Data'!A220), "", 'INPUT Western &amp; Southern Data'!A220)</f>
        <v/>
      </c>
      <c r="B212" s="206" t="str">
        <f>IFERROR(IF(VLOOKUP(Table110[[#This Row],[Site ID]],'INPUT Western &amp; Southern Data'!$A$16:$S$300,12, FALSE) = "", "", VLOOKUP(Table110[[#This Row],[Site ID]],'INPUT Western &amp; Southern Data'!$A$16:$S$300,12, FALSE)), "")</f>
        <v/>
      </c>
      <c r="C212" s="206" t="str">
        <f>IFERROR(VLOOKUP(Table110[[#This Row],[Site ID]],'INPUT Western &amp; Southern Data'!$A$16:$S$300,15, FALSE), "")</f>
        <v/>
      </c>
      <c r="D212" s="207" t="str">
        <f>IF(ISBLANK('INPUT Western &amp; Southern Data'!Q220), "", 'INPUT Western &amp; Southern Data'!Q220)</f>
        <v/>
      </c>
    </row>
    <row r="213" spans="1:4" x14ac:dyDescent="0.3">
      <c r="A213" s="6" t="str">
        <f>IF(ISBLANK('INPUT Western &amp; Southern Data'!A221), "", 'INPUT Western &amp; Southern Data'!A221)</f>
        <v/>
      </c>
      <c r="B213" s="206" t="str">
        <f>IFERROR(IF(VLOOKUP(Table110[[#This Row],[Site ID]],'INPUT Western &amp; Southern Data'!$A$16:$S$300,12, FALSE) = "", "", VLOOKUP(Table110[[#This Row],[Site ID]],'INPUT Western &amp; Southern Data'!$A$16:$S$300,12, FALSE)), "")</f>
        <v/>
      </c>
      <c r="C213" s="206" t="str">
        <f>IFERROR(VLOOKUP(Table110[[#This Row],[Site ID]],'INPUT Western &amp; Southern Data'!$A$16:$S$300,15, FALSE), "")</f>
        <v/>
      </c>
      <c r="D213" s="207" t="str">
        <f>IF(ISBLANK('INPUT Western &amp; Southern Data'!Q221), "", 'INPUT Western &amp; Southern Data'!Q221)</f>
        <v/>
      </c>
    </row>
    <row r="214" spans="1:4" x14ac:dyDescent="0.3">
      <c r="A214" s="6" t="str">
        <f>IF(ISBLANK('INPUT Western &amp; Southern Data'!A222), "", 'INPUT Western &amp; Southern Data'!A222)</f>
        <v/>
      </c>
      <c r="B214" s="206" t="str">
        <f>IFERROR(IF(VLOOKUP(Table110[[#This Row],[Site ID]],'INPUT Western &amp; Southern Data'!$A$16:$S$300,12, FALSE) = "", "", VLOOKUP(Table110[[#This Row],[Site ID]],'INPUT Western &amp; Southern Data'!$A$16:$S$300,12, FALSE)), "")</f>
        <v/>
      </c>
      <c r="C214" s="206" t="str">
        <f>IFERROR(VLOOKUP(Table110[[#This Row],[Site ID]],'INPUT Western &amp; Southern Data'!$A$16:$S$300,15, FALSE), "")</f>
        <v/>
      </c>
      <c r="D214" s="207" t="str">
        <f>IF(ISBLANK('INPUT Western &amp; Southern Data'!Q222), "", 'INPUT Western &amp; Southern Data'!Q222)</f>
        <v/>
      </c>
    </row>
    <row r="215" spans="1:4" x14ac:dyDescent="0.3">
      <c r="A215" s="6" t="str">
        <f>IF(ISBLANK('INPUT Western &amp; Southern Data'!A223), "", 'INPUT Western &amp; Southern Data'!A223)</f>
        <v/>
      </c>
      <c r="B215" s="206" t="str">
        <f>IFERROR(IF(VLOOKUP(Table110[[#This Row],[Site ID]],'INPUT Western &amp; Southern Data'!$A$16:$S$300,12, FALSE) = "", "", VLOOKUP(Table110[[#This Row],[Site ID]],'INPUT Western &amp; Southern Data'!$A$16:$S$300,12, FALSE)), "")</f>
        <v/>
      </c>
      <c r="C215" s="206" t="str">
        <f>IFERROR(VLOOKUP(Table110[[#This Row],[Site ID]],'INPUT Western &amp; Southern Data'!$A$16:$S$300,15, FALSE), "")</f>
        <v/>
      </c>
      <c r="D215" s="207" t="str">
        <f>IF(ISBLANK('INPUT Western &amp; Southern Data'!Q223), "", 'INPUT Western &amp; Southern Data'!Q223)</f>
        <v/>
      </c>
    </row>
    <row r="216" spans="1:4" x14ac:dyDescent="0.3">
      <c r="A216" s="6" t="str">
        <f>IF(ISBLANK('INPUT Western &amp; Southern Data'!A224), "", 'INPUT Western &amp; Southern Data'!A224)</f>
        <v/>
      </c>
      <c r="B216" s="206" t="str">
        <f>IFERROR(IF(VLOOKUP(Table110[[#This Row],[Site ID]],'INPUT Western &amp; Southern Data'!$A$16:$S$300,12, FALSE) = "", "", VLOOKUP(Table110[[#This Row],[Site ID]],'INPUT Western &amp; Southern Data'!$A$16:$S$300,12, FALSE)), "")</f>
        <v/>
      </c>
      <c r="C216" s="206" t="str">
        <f>IFERROR(VLOOKUP(Table110[[#This Row],[Site ID]],'INPUT Western &amp; Southern Data'!$A$16:$S$300,15, FALSE), "")</f>
        <v/>
      </c>
      <c r="D216" s="207" t="str">
        <f>IF(ISBLANK('INPUT Western &amp; Southern Data'!Q224), "", 'INPUT Western &amp; Southern Data'!Q224)</f>
        <v/>
      </c>
    </row>
    <row r="217" spans="1:4" x14ac:dyDescent="0.3">
      <c r="A217" s="6" t="str">
        <f>IF(ISBLANK('INPUT Western &amp; Southern Data'!A225), "", 'INPUT Western &amp; Southern Data'!A225)</f>
        <v/>
      </c>
      <c r="B217" s="206" t="str">
        <f>IFERROR(IF(VLOOKUP(Table110[[#This Row],[Site ID]],'INPUT Western &amp; Southern Data'!$A$16:$S$300,12, FALSE) = "", "", VLOOKUP(Table110[[#This Row],[Site ID]],'INPUT Western &amp; Southern Data'!$A$16:$S$300,12, FALSE)), "")</f>
        <v/>
      </c>
      <c r="C217" s="206" t="str">
        <f>IFERROR(VLOOKUP(Table110[[#This Row],[Site ID]],'INPUT Western &amp; Southern Data'!$A$16:$S$300,15, FALSE), "")</f>
        <v/>
      </c>
      <c r="D217" s="207" t="str">
        <f>IF(ISBLANK('INPUT Western &amp; Southern Data'!Q225), "", 'INPUT Western &amp; Southern Data'!Q225)</f>
        <v/>
      </c>
    </row>
    <row r="218" spans="1:4" x14ac:dyDescent="0.3">
      <c r="A218" s="6" t="str">
        <f>IF(ISBLANK('INPUT Western &amp; Southern Data'!A226), "", 'INPUT Western &amp; Southern Data'!A226)</f>
        <v/>
      </c>
      <c r="B218" s="206" t="str">
        <f>IFERROR(IF(VLOOKUP(Table110[[#This Row],[Site ID]],'INPUT Western &amp; Southern Data'!$A$16:$S$300,12, FALSE) = "", "", VLOOKUP(Table110[[#This Row],[Site ID]],'INPUT Western &amp; Southern Data'!$A$16:$S$300,12, FALSE)), "")</f>
        <v/>
      </c>
      <c r="C218" s="206" t="str">
        <f>IFERROR(VLOOKUP(Table110[[#This Row],[Site ID]],'INPUT Western &amp; Southern Data'!$A$16:$S$300,15, FALSE), "")</f>
        <v/>
      </c>
      <c r="D218" s="207" t="str">
        <f>IF(ISBLANK('INPUT Western &amp; Southern Data'!Q226), "", 'INPUT Western &amp; Southern Data'!Q226)</f>
        <v/>
      </c>
    </row>
    <row r="219" spans="1:4" x14ac:dyDescent="0.3">
      <c r="A219" s="6" t="str">
        <f>IF(ISBLANK('INPUT Western &amp; Southern Data'!A227), "", 'INPUT Western &amp; Southern Data'!A227)</f>
        <v/>
      </c>
      <c r="B219" s="206" t="str">
        <f>IFERROR(IF(VLOOKUP(Table110[[#This Row],[Site ID]],'INPUT Western &amp; Southern Data'!$A$16:$S$300,12, FALSE) = "", "", VLOOKUP(Table110[[#This Row],[Site ID]],'INPUT Western &amp; Southern Data'!$A$16:$S$300,12, FALSE)), "")</f>
        <v/>
      </c>
      <c r="C219" s="206" t="str">
        <f>IFERROR(VLOOKUP(Table110[[#This Row],[Site ID]],'INPUT Western &amp; Southern Data'!$A$16:$S$300,15, FALSE), "")</f>
        <v/>
      </c>
      <c r="D219" s="207" t="str">
        <f>IF(ISBLANK('INPUT Western &amp; Southern Data'!Q227), "", 'INPUT Western &amp; Southern Data'!Q227)</f>
        <v/>
      </c>
    </row>
    <row r="220" spans="1:4" x14ac:dyDescent="0.3">
      <c r="A220" s="6" t="str">
        <f>IF(ISBLANK('INPUT Western &amp; Southern Data'!A228), "", 'INPUT Western &amp; Southern Data'!A228)</f>
        <v/>
      </c>
      <c r="B220" s="206" t="str">
        <f>IFERROR(IF(VLOOKUP(Table110[[#This Row],[Site ID]],'INPUT Western &amp; Southern Data'!$A$16:$S$300,12, FALSE) = "", "", VLOOKUP(Table110[[#This Row],[Site ID]],'INPUT Western &amp; Southern Data'!$A$16:$S$300,12, FALSE)), "")</f>
        <v/>
      </c>
      <c r="C220" s="206" t="str">
        <f>IFERROR(VLOOKUP(Table110[[#This Row],[Site ID]],'INPUT Western &amp; Southern Data'!$A$16:$S$300,15, FALSE), "")</f>
        <v/>
      </c>
      <c r="D220" s="207" t="str">
        <f>IF(ISBLANK('INPUT Western &amp; Southern Data'!Q228), "", 'INPUT Western &amp; Southern Data'!Q228)</f>
        <v/>
      </c>
    </row>
    <row r="221" spans="1:4" x14ac:dyDescent="0.3">
      <c r="A221" s="6" t="str">
        <f>IF(ISBLANK('INPUT Western &amp; Southern Data'!A229), "", 'INPUT Western &amp; Southern Data'!A229)</f>
        <v/>
      </c>
      <c r="B221" s="206" t="str">
        <f>IFERROR(IF(VLOOKUP(Table110[[#This Row],[Site ID]],'INPUT Western &amp; Southern Data'!$A$16:$S$300,12, FALSE) = "", "", VLOOKUP(Table110[[#This Row],[Site ID]],'INPUT Western &amp; Southern Data'!$A$16:$S$300,12, FALSE)), "")</f>
        <v/>
      </c>
      <c r="C221" s="206" t="str">
        <f>IFERROR(VLOOKUP(Table110[[#This Row],[Site ID]],'INPUT Western &amp; Southern Data'!$A$16:$S$300,15, FALSE), "")</f>
        <v/>
      </c>
      <c r="D221" s="207" t="str">
        <f>IF(ISBLANK('INPUT Western &amp; Southern Data'!Q229), "", 'INPUT Western &amp; Southern Data'!Q229)</f>
        <v/>
      </c>
    </row>
    <row r="222" spans="1:4" x14ac:dyDescent="0.3">
      <c r="A222" s="6" t="str">
        <f>IF(ISBLANK('INPUT Western &amp; Southern Data'!A230), "", 'INPUT Western &amp; Southern Data'!A230)</f>
        <v/>
      </c>
      <c r="B222" s="206" t="str">
        <f>IFERROR(IF(VLOOKUP(Table110[[#This Row],[Site ID]],'INPUT Western &amp; Southern Data'!$A$16:$S$300,12, FALSE) = "", "", VLOOKUP(Table110[[#This Row],[Site ID]],'INPUT Western &amp; Southern Data'!$A$16:$S$300,12, FALSE)), "")</f>
        <v/>
      </c>
      <c r="C222" s="206" t="str">
        <f>IFERROR(VLOOKUP(Table110[[#This Row],[Site ID]],'INPUT Western &amp; Southern Data'!$A$16:$S$300,15, FALSE), "")</f>
        <v/>
      </c>
      <c r="D222" s="207" t="str">
        <f>IF(ISBLANK('INPUT Western &amp; Southern Data'!Q230), "", 'INPUT Western &amp; Southern Data'!Q230)</f>
        <v/>
      </c>
    </row>
    <row r="223" spans="1:4" x14ac:dyDescent="0.3">
      <c r="A223" s="6" t="str">
        <f>IF(ISBLANK('INPUT Western &amp; Southern Data'!A231), "", 'INPUT Western &amp; Southern Data'!A231)</f>
        <v/>
      </c>
      <c r="B223" s="206" t="str">
        <f>IFERROR(IF(VLOOKUP(Table110[[#This Row],[Site ID]],'INPUT Western &amp; Southern Data'!$A$16:$S$300,12, FALSE) = "", "", VLOOKUP(Table110[[#This Row],[Site ID]],'INPUT Western &amp; Southern Data'!$A$16:$S$300,12, FALSE)), "")</f>
        <v/>
      </c>
      <c r="C223" s="206" t="str">
        <f>IFERROR(VLOOKUP(Table110[[#This Row],[Site ID]],'INPUT Western &amp; Southern Data'!$A$16:$S$300,15, FALSE), "")</f>
        <v/>
      </c>
      <c r="D223" s="207" t="str">
        <f>IF(ISBLANK('INPUT Western &amp; Southern Data'!Q231), "", 'INPUT Western &amp; Southern Data'!Q231)</f>
        <v/>
      </c>
    </row>
    <row r="224" spans="1:4" x14ac:dyDescent="0.3">
      <c r="A224" s="6" t="str">
        <f>IF(ISBLANK('INPUT Western &amp; Southern Data'!A232), "", 'INPUT Western &amp; Southern Data'!A232)</f>
        <v/>
      </c>
      <c r="B224" s="206" t="str">
        <f>IFERROR(IF(VLOOKUP(Table110[[#This Row],[Site ID]],'INPUT Western &amp; Southern Data'!$A$16:$S$300,12, FALSE) = "", "", VLOOKUP(Table110[[#This Row],[Site ID]],'INPUT Western &amp; Southern Data'!$A$16:$S$300,12, FALSE)), "")</f>
        <v/>
      </c>
      <c r="C224" s="206" t="str">
        <f>IFERROR(VLOOKUP(Table110[[#This Row],[Site ID]],'INPUT Western &amp; Southern Data'!$A$16:$S$300,15, FALSE), "")</f>
        <v/>
      </c>
      <c r="D224" s="207" t="str">
        <f>IF(ISBLANK('INPUT Western &amp; Southern Data'!Q232), "", 'INPUT Western &amp; Southern Data'!Q232)</f>
        <v/>
      </c>
    </row>
    <row r="225" spans="1:4" x14ac:dyDescent="0.3">
      <c r="A225" s="6" t="str">
        <f>IF(ISBLANK('INPUT Western &amp; Southern Data'!A233), "", 'INPUT Western &amp; Southern Data'!A233)</f>
        <v/>
      </c>
      <c r="B225" s="206" t="str">
        <f>IFERROR(IF(VLOOKUP(Table110[[#This Row],[Site ID]],'INPUT Western &amp; Southern Data'!$A$16:$S$300,12, FALSE) = "", "", VLOOKUP(Table110[[#This Row],[Site ID]],'INPUT Western &amp; Southern Data'!$A$16:$S$300,12, FALSE)), "")</f>
        <v/>
      </c>
      <c r="C225" s="206" t="str">
        <f>IFERROR(VLOOKUP(Table110[[#This Row],[Site ID]],'INPUT Western &amp; Southern Data'!$A$16:$S$300,15, FALSE), "")</f>
        <v/>
      </c>
      <c r="D225" s="207" t="str">
        <f>IF(ISBLANK('INPUT Western &amp; Southern Data'!Q233), "", 'INPUT Western &amp; Southern Data'!Q233)</f>
        <v/>
      </c>
    </row>
    <row r="226" spans="1:4" x14ac:dyDescent="0.3">
      <c r="A226" s="6" t="str">
        <f>IF(ISBLANK('INPUT Western &amp; Southern Data'!A234), "", 'INPUT Western &amp; Southern Data'!A234)</f>
        <v/>
      </c>
      <c r="B226" s="206" t="str">
        <f>IFERROR(IF(VLOOKUP(Table110[[#This Row],[Site ID]],'INPUT Western &amp; Southern Data'!$A$16:$S$300,12, FALSE) = "", "", VLOOKUP(Table110[[#This Row],[Site ID]],'INPUT Western &amp; Southern Data'!$A$16:$S$300,12, FALSE)), "")</f>
        <v/>
      </c>
      <c r="C226" s="206" t="str">
        <f>IFERROR(VLOOKUP(Table110[[#This Row],[Site ID]],'INPUT Western &amp; Southern Data'!$A$16:$S$300,15, FALSE), "")</f>
        <v/>
      </c>
      <c r="D226" s="207" t="str">
        <f>IF(ISBLANK('INPUT Western &amp; Southern Data'!Q234), "", 'INPUT Western &amp; Southern Data'!Q234)</f>
        <v/>
      </c>
    </row>
    <row r="227" spans="1:4" x14ac:dyDescent="0.3">
      <c r="A227" s="6" t="str">
        <f>IF(ISBLANK('INPUT Western &amp; Southern Data'!A235), "", 'INPUT Western &amp; Southern Data'!A235)</f>
        <v/>
      </c>
      <c r="B227" s="206" t="str">
        <f>IFERROR(IF(VLOOKUP(Table110[[#This Row],[Site ID]],'INPUT Western &amp; Southern Data'!$A$16:$S$300,12, FALSE) = "", "", VLOOKUP(Table110[[#This Row],[Site ID]],'INPUT Western &amp; Southern Data'!$A$16:$S$300,12, FALSE)), "")</f>
        <v/>
      </c>
      <c r="C227" s="206" t="str">
        <f>IFERROR(VLOOKUP(Table110[[#This Row],[Site ID]],'INPUT Western &amp; Southern Data'!$A$16:$S$300,15, FALSE), "")</f>
        <v/>
      </c>
      <c r="D227" s="207" t="str">
        <f>IF(ISBLANK('INPUT Western &amp; Southern Data'!Q235), "", 'INPUT Western &amp; Southern Data'!Q235)</f>
        <v/>
      </c>
    </row>
    <row r="228" spans="1:4" x14ac:dyDescent="0.3">
      <c r="A228" s="6" t="str">
        <f>IF(ISBLANK('INPUT Western &amp; Southern Data'!A236), "", 'INPUT Western &amp; Southern Data'!A236)</f>
        <v/>
      </c>
      <c r="B228" s="206" t="str">
        <f>IFERROR(IF(VLOOKUP(Table110[[#This Row],[Site ID]],'INPUT Western &amp; Southern Data'!$A$16:$S$300,12, FALSE) = "", "", VLOOKUP(Table110[[#This Row],[Site ID]],'INPUT Western &amp; Southern Data'!$A$16:$S$300,12, FALSE)), "")</f>
        <v/>
      </c>
      <c r="C228" s="206" t="str">
        <f>IFERROR(VLOOKUP(Table110[[#This Row],[Site ID]],'INPUT Western &amp; Southern Data'!$A$16:$S$300,15, FALSE), "")</f>
        <v/>
      </c>
      <c r="D228" s="207" t="str">
        <f>IF(ISBLANK('INPUT Western &amp; Southern Data'!Q236), "", 'INPUT Western &amp; Southern Data'!Q236)</f>
        <v/>
      </c>
    </row>
    <row r="229" spans="1:4" x14ac:dyDescent="0.3">
      <c r="A229" s="6" t="str">
        <f>IF(ISBLANK('INPUT Western &amp; Southern Data'!A237), "", 'INPUT Western &amp; Southern Data'!A237)</f>
        <v/>
      </c>
      <c r="B229" s="206" t="str">
        <f>IFERROR(IF(VLOOKUP(Table110[[#This Row],[Site ID]],'INPUT Western &amp; Southern Data'!$A$16:$S$300,12, FALSE) = "", "", VLOOKUP(Table110[[#This Row],[Site ID]],'INPUT Western &amp; Southern Data'!$A$16:$S$300,12, FALSE)), "")</f>
        <v/>
      </c>
      <c r="C229" s="206" t="str">
        <f>IFERROR(VLOOKUP(Table110[[#This Row],[Site ID]],'INPUT Western &amp; Southern Data'!$A$16:$S$300,15, FALSE), "")</f>
        <v/>
      </c>
      <c r="D229" s="207" t="str">
        <f>IF(ISBLANK('INPUT Western &amp; Southern Data'!Q237), "", 'INPUT Western &amp; Southern Data'!Q237)</f>
        <v/>
      </c>
    </row>
    <row r="230" spans="1:4" x14ac:dyDescent="0.3">
      <c r="A230" s="6" t="str">
        <f>IF(ISBLANK('INPUT Western &amp; Southern Data'!A238), "", 'INPUT Western &amp; Southern Data'!A238)</f>
        <v/>
      </c>
      <c r="B230" s="206" t="str">
        <f>IFERROR(IF(VLOOKUP(Table110[[#This Row],[Site ID]],'INPUT Western &amp; Southern Data'!$A$16:$S$300,12, FALSE) = "", "", VLOOKUP(Table110[[#This Row],[Site ID]],'INPUT Western &amp; Southern Data'!$A$16:$S$300,12, FALSE)), "")</f>
        <v/>
      </c>
      <c r="C230" s="206" t="str">
        <f>IFERROR(VLOOKUP(Table110[[#This Row],[Site ID]],'INPUT Western &amp; Southern Data'!$A$16:$S$300,15, FALSE), "")</f>
        <v/>
      </c>
      <c r="D230" s="207" t="str">
        <f>IF(ISBLANK('INPUT Western &amp; Southern Data'!Q238), "", 'INPUT Western &amp; Southern Data'!Q238)</f>
        <v/>
      </c>
    </row>
    <row r="231" spans="1:4" x14ac:dyDescent="0.3">
      <c r="A231" s="6" t="str">
        <f>IF(ISBLANK('INPUT Western &amp; Southern Data'!A239), "", 'INPUT Western &amp; Southern Data'!A239)</f>
        <v/>
      </c>
      <c r="B231" s="206" t="str">
        <f>IFERROR(IF(VLOOKUP(Table110[[#This Row],[Site ID]],'INPUT Western &amp; Southern Data'!$A$16:$S$300,12, FALSE) = "", "", VLOOKUP(Table110[[#This Row],[Site ID]],'INPUT Western &amp; Southern Data'!$A$16:$S$300,12, FALSE)), "")</f>
        <v/>
      </c>
      <c r="C231" s="206" t="str">
        <f>IFERROR(VLOOKUP(Table110[[#This Row],[Site ID]],'INPUT Western &amp; Southern Data'!$A$16:$S$300,15, FALSE), "")</f>
        <v/>
      </c>
      <c r="D231" s="207" t="str">
        <f>IF(ISBLANK('INPUT Western &amp; Southern Data'!Q239), "", 'INPUT Western &amp; Southern Data'!Q239)</f>
        <v/>
      </c>
    </row>
    <row r="232" spans="1:4" x14ac:dyDescent="0.3">
      <c r="A232" s="6" t="str">
        <f>IF(ISBLANK('INPUT Western &amp; Southern Data'!A240), "", 'INPUT Western &amp; Southern Data'!A240)</f>
        <v/>
      </c>
      <c r="B232" s="206" t="str">
        <f>IFERROR(IF(VLOOKUP(Table110[[#This Row],[Site ID]],'INPUT Western &amp; Southern Data'!$A$16:$S$300,12, FALSE) = "", "", VLOOKUP(Table110[[#This Row],[Site ID]],'INPUT Western &amp; Southern Data'!$A$16:$S$300,12, FALSE)), "")</f>
        <v/>
      </c>
      <c r="C232" s="206" t="str">
        <f>IFERROR(VLOOKUP(Table110[[#This Row],[Site ID]],'INPUT Western &amp; Southern Data'!$A$16:$S$300,15, FALSE), "")</f>
        <v/>
      </c>
      <c r="D232" s="207" t="str">
        <f>IF(ISBLANK('INPUT Western &amp; Southern Data'!Q240), "", 'INPUT Western &amp; Southern Data'!Q240)</f>
        <v/>
      </c>
    </row>
    <row r="233" spans="1:4" x14ac:dyDescent="0.3">
      <c r="A233" s="6" t="str">
        <f>IF(ISBLANK('INPUT Western &amp; Southern Data'!A241), "", 'INPUT Western &amp; Southern Data'!A241)</f>
        <v/>
      </c>
      <c r="B233" s="206" t="str">
        <f>IFERROR(IF(VLOOKUP(Table110[[#This Row],[Site ID]],'INPUT Western &amp; Southern Data'!$A$16:$S$300,12, FALSE) = "", "", VLOOKUP(Table110[[#This Row],[Site ID]],'INPUT Western &amp; Southern Data'!$A$16:$S$300,12, FALSE)), "")</f>
        <v/>
      </c>
      <c r="C233" s="206" t="str">
        <f>IFERROR(VLOOKUP(Table110[[#This Row],[Site ID]],'INPUT Western &amp; Southern Data'!$A$16:$S$300,15, FALSE), "")</f>
        <v/>
      </c>
      <c r="D233" s="207" t="str">
        <f>IF(ISBLANK('INPUT Western &amp; Southern Data'!Q241), "", 'INPUT Western &amp; Southern Data'!Q241)</f>
        <v/>
      </c>
    </row>
    <row r="234" spans="1:4" x14ac:dyDescent="0.3">
      <c r="A234" s="6" t="str">
        <f>IF(ISBLANK('INPUT Western &amp; Southern Data'!A242), "", 'INPUT Western &amp; Southern Data'!A242)</f>
        <v/>
      </c>
      <c r="B234" s="206" t="str">
        <f>IFERROR(IF(VLOOKUP(Table110[[#This Row],[Site ID]],'INPUT Western &amp; Southern Data'!$A$16:$S$300,12, FALSE) = "", "", VLOOKUP(Table110[[#This Row],[Site ID]],'INPUT Western &amp; Southern Data'!$A$16:$S$300,12, FALSE)), "")</f>
        <v/>
      </c>
      <c r="C234" s="206" t="str">
        <f>IFERROR(VLOOKUP(Table110[[#This Row],[Site ID]],'INPUT Western &amp; Southern Data'!$A$16:$S$300,15, FALSE), "")</f>
        <v/>
      </c>
      <c r="D234" s="207" t="str">
        <f>IF(ISBLANK('INPUT Western &amp; Southern Data'!Q242), "", 'INPUT Western &amp; Southern Data'!Q242)</f>
        <v/>
      </c>
    </row>
    <row r="235" spans="1:4" x14ac:dyDescent="0.3">
      <c r="A235" s="6" t="str">
        <f>IF(ISBLANK('INPUT Western &amp; Southern Data'!A243), "", 'INPUT Western &amp; Southern Data'!A243)</f>
        <v/>
      </c>
      <c r="B235" s="206" t="str">
        <f>IFERROR(IF(VLOOKUP(Table110[[#This Row],[Site ID]],'INPUT Western &amp; Southern Data'!$A$16:$S$300,12, FALSE) = "", "", VLOOKUP(Table110[[#This Row],[Site ID]],'INPUT Western &amp; Southern Data'!$A$16:$S$300,12, FALSE)), "")</f>
        <v/>
      </c>
      <c r="C235" s="206" t="str">
        <f>IFERROR(VLOOKUP(Table110[[#This Row],[Site ID]],'INPUT Western &amp; Southern Data'!$A$16:$S$300,15, FALSE), "")</f>
        <v/>
      </c>
      <c r="D235" s="207" t="str">
        <f>IF(ISBLANK('INPUT Western &amp; Southern Data'!Q243), "", 'INPUT Western &amp; Southern Data'!Q243)</f>
        <v/>
      </c>
    </row>
    <row r="236" spans="1:4" x14ac:dyDescent="0.3">
      <c r="A236" s="6" t="str">
        <f>IF(ISBLANK('INPUT Western &amp; Southern Data'!A244), "", 'INPUT Western &amp; Southern Data'!A244)</f>
        <v/>
      </c>
      <c r="B236" s="206" t="str">
        <f>IFERROR(IF(VLOOKUP(Table110[[#This Row],[Site ID]],'INPUT Western &amp; Southern Data'!$A$16:$S$300,12, FALSE) = "", "", VLOOKUP(Table110[[#This Row],[Site ID]],'INPUT Western &amp; Southern Data'!$A$16:$S$300,12, FALSE)), "")</f>
        <v/>
      </c>
      <c r="C236" s="206" t="str">
        <f>IFERROR(VLOOKUP(Table110[[#This Row],[Site ID]],'INPUT Western &amp; Southern Data'!$A$16:$S$300,15, FALSE), "")</f>
        <v/>
      </c>
      <c r="D236" s="207" t="str">
        <f>IF(ISBLANK('INPUT Western &amp; Southern Data'!Q244), "", 'INPUT Western &amp; Southern Data'!Q244)</f>
        <v/>
      </c>
    </row>
    <row r="237" spans="1:4" x14ac:dyDescent="0.3">
      <c r="A237" s="6" t="str">
        <f>IF(ISBLANK('INPUT Western &amp; Southern Data'!A245), "", 'INPUT Western &amp; Southern Data'!A245)</f>
        <v/>
      </c>
      <c r="B237" s="206" t="str">
        <f>IFERROR(IF(VLOOKUP(Table110[[#This Row],[Site ID]],'INPUT Western &amp; Southern Data'!$A$16:$S$300,12, FALSE) = "", "", VLOOKUP(Table110[[#This Row],[Site ID]],'INPUT Western &amp; Southern Data'!$A$16:$S$300,12, FALSE)), "")</f>
        <v/>
      </c>
      <c r="C237" s="206" t="str">
        <f>IFERROR(VLOOKUP(Table110[[#This Row],[Site ID]],'INPUT Western &amp; Southern Data'!$A$16:$S$300,15, FALSE), "")</f>
        <v/>
      </c>
      <c r="D237" s="207" t="str">
        <f>IF(ISBLANK('INPUT Western &amp; Southern Data'!Q245), "", 'INPUT Western &amp; Southern Data'!Q245)</f>
        <v/>
      </c>
    </row>
    <row r="238" spans="1:4" x14ac:dyDescent="0.3">
      <c r="A238" s="6" t="str">
        <f>IF(ISBLANK('INPUT Western &amp; Southern Data'!A246), "", 'INPUT Western &amp; Southern Data'!A246)</f>
        <v/>
      </c>
      <c r="B238" s="206" t="str">
        <f>IFERROR(IF(VLOOKUP(Table110[[#This Row],[Site ID]],'INPUT Western &amp; Southern Data'!$A$16:$S$300,12, FALSE) = "", "", VLOOKUP(Table110[[#This Row],[Site ID]],'INPUT Western &amp; Southern Data'!$A$16:$S$300,12, FALSE)), "")</f>
        <v/>
      </c>
      <c r="C238" s="206" t="str">
        <f>IFERROR(VLOOKUP(Table110[[#This Row],[Site ID]],'INPUT Western &amp; Southern Data'!$A$16:$S$300,15, FALSE), "")</f>
        <v/>
      </c>
      <c r="D238" s="207" t="str">
        <f>IF(ISBLANK('INPUT Western &amp; Southern Data'!Q246), "", 'INPUT Western &amp; Southern Data'!Q246)</f>
        <v/>
      </c>
    </row>
    <row r="239" spans="1:4" x14ac:dyDescent="0.3">
      <c r="A239" s="6" t="str">
        <f>IF(ISBLANK('INPUT Western &amp; Southern Data'!A247), "", 'INPUT Western &amp; Southern Data'!A247)</f>
        <v/>
      </c>
      <c r="B239" s="206" t="str">
        <f>IFERROR(IF(VLOOKUP(Table110[[#This Row],[Site ID]],'INPUT Western &amp; Southern Data'!$A$16:$S$300,12, FALSE) = "", "", VLOOKUP(Table110[[#This Row],[Site ID]],'INPUT Western &amp; Southern Data'!$A$16:$S$300,12, FALSE)), "")</f>
        <v/>
      </c>
      <c r="C239" s="206" t="str">
        <f>IFERROR(VLOOKUP(Table110[[#This Row],[Site ID]],'INPUT Western &amp; Southern Data'!$A$16:$S$300,15, FALSE), "")</f>
        <v/>
      </c>
      <c r="D239" s="207" t="str">
        <f>IF(ISBLANK('INPUT Western &amp; Southern Data'!Q247), "", 'INPUT Western &amp; Southern Data'!Q247)</f>
        <v/>
      </c>
    </row>
    <row r="240" spans="1:4" x14ac:dyDescent="0.3">
      <c r="A240" s="6" t="str">
        <f>IF(ISBLANK('INPUT Western &amp; Southern Data'!A248), "", 'INPUT Western &amp; Southern Data'!A248)</f>
        <v/>
      </c>
      <c r="B240" s="206" t="str">
        <f>IFERROR(IF(VLOOKUP(Table110[[#This Row],[Site ID]],'INPUT Western &amp; Southern Data'!$A$16:$S$300,12, FALSE) = "", "", VLOOKUP(Table110[[#This Row],[Site ID]],'INPUT Western &amp; Southern Data'!$A$16:$S$300,12, FALSE)), "")</f>
        <v/>
      </c>
      <c r="C240" s="206" t="str">
        <f>IFERROR(VLOOKUP(Table110[[#This Row],[Site ID]],'INPUT Western &amp; Southern Data'!$A$16:$S$300,15, FALSE), "")</f>
        <v/>
      </c>
      <c r="D240" s="207" t="str">
        <f>IF(ISBLANK('INPUT Western &amp; Southern Data'!Q248), "", 'INPUT Western &amp; Southern Data'!Q248)</f>
        <v/>
      </c>
    </row>
    <row r="241" spans="1:4" x14ac:dyDescent="0.3">
      <c r="A241" s="6" t="str">
        <f>IF(ISBLANK('INPUT Western &amp; Southern Data'!A249), "", 'INPUT Western &amp; Southern Data'!A249)</f>
        <v/>
      </c>
      <c r="B241" s="206" t="str">
        <f>IFERROR(IF(VLOOKUP(Table110[[#This Row],[Site ID]],'INPUT Western &amp; Southern Data'!$A$16:$S$300,12, FALSE) = "", "", VLOOKUP(Table110[[#This Row],[Site ID]],'INPUT Western &amp; Southern Data'!$A$16:$S$300,12, FALSE)), "")</f>
        <v/>
      </c>
      <c r="C241" s="206" t="str">
        <f>IFERROR(VLOOKUP(Table110[[#This Row],[Site ID]],'INPUT Western &amp; Southern Data'!$A$16:$S$300,15, FALSE), "")</f>
        <v/>
      </c>
      <c r="D241" s="207" t="str">
        <f>IF(ISBLANK('INPUT Western &amp; Southern Data'!Q249), "", 'INPUT Western &amp; Southern Data'!Q249)</f>
        <v/>
      </c>
    </row>
    <row r="242" spans="1:4" x14ac:dyDescent="0.3">
      <c r="A242" s="6" t="str">
        <f>IF(ISBLANK('INPUT Western &amp; Southern Data'!A250), "", 'INPUT Western &amp; Southern Data'!A250)</f>
        <v/>
      </c>
      <c r="B242" s="206" t="str">
        <f>IFERROR(IF(VLOOKUP(Table110[[#This Row],[Site ID]],'INPUT Western &amp; Southern Data'!$A$16:$S$300,12, FALSE) = "", "", VLOOKUP(Table110[[#This Row],[Site ID]],'INPUT Western &amp; Southern Data'!$A$16:$S$300,12, FALSE)), "")</f>
        <v/>
      </c>
      <c r="C242" s="206" t="str">
        <f>IFERROR(VLOOKUP(Table110[[#This Row],[Site ID]],'INPUT Western &amp; Southern Data'!$A$16:$S$300,15, FALSE), "")</f>
        <v/>
      </c>
      <c r="D242" s="207" t="str">
        <f>IF(ISBLANK('INPUT Western &amp; Southern Data'!Q250), "", 'INPUT Western &amp; Southern Data'!Q250)</f>
        <v/>
      </c>
    </row>
    <row r="243" spans="1:4" x14ac:dyDescent="0.3">
      <c r="A243" s="6" t="str">
        <f>IF(ISBLANK('INPUT Western &amp; Southern Data'!A251), "", 'INPUT Western &amp; Southern Data'!A251)</f>
        <v/>
      </c>
      <c r="B243" s="206" t="str">
        <f>IFERROR(IF(VLOOKUP(Table110[[#This Row],[Site ID]],'INPUT Western &amp; Southern Data'!$A$16:$S$300,12, FALSE) = "", "", VLOOKUP(Table110[[#This Row],[Site ID]],'INPUT Western &amp; Southern Data'!$A$16:$S$300,12, FALSE)), "")</f>
        <v/>
      </c>
      <c r="C243" s="206" t="str">
        <f>IFERROR(VLOOKUP(Table110[[#This Row],[Site ID]],'INPUT Western &amp; Southern Data'!$A$16:$S$300,15, FALSE), "")</f>
        <v/>
      </c>
      <c r="D243" s="207" t="str">
        <f>IF(ISBLANK('INPUT Western &amp; Southern Data'!Q251), "", 'INPUT Western &amp; Southern Data'!Q251)</f>
        <v/>
      </c>
    </row>
    <row r="244" spans="1:4" x14ac:dyDescent="0.3">
      <c r="A244" s="6" t="str">
        <f>IF(ISBLANK('INPUT Western &amp; Southern Data'!A252), "", 'INPUT Western &amp; Southern Data'!A252)</f>
        <v/>
      </c>
      <c r="B244" s="206" t="str">
        <f>IFERROR(IF(VLOOKUP(Table110[[#This Row],[Site ID]],'INPUT Western &amp; Southern Data'!$A$16:$S$300,12, FALSE) = "", "", VLOOKUP(Table110[[#This Row],[Site ID]],'INPUT Western &amp; Southern Data'!$A$16:$S$300,12, FALSE)), "")</f>
        <v/>
      </c>
      <c r="C244" s="206" t="str">
        <f>IFERROR(VLOOKUP(Table110[[#This Row],[Site ID]],'INPUT Western &amp; Southern Data'!$A$16:$S$300,15, FALSE), "")</f>
        <v/>
      </c>
      <c r="D244" s="207" t="str">
        <f>IF(ISBLANK('INPUT Western &amp; Southern Data'!Q252), "", 'INPUT Western &amp; Southern Data'!Q252)</f>
        <v/>
      </c>
    </row>
    <row r="245" spans="1:4" x14ac:dyDescent="0.3">
      <c r="A245" s="6" t="str">
        <f>IF(ISBLANK('INPUT Western &amp; Southern Data'!A253), "", 'INPUT Western &amp; Southern Data'!A253)</f>
        <v/>
      </c>
      <c r="B245" s="206" t="str">
        <f>IFERROR(IF(VLOOKUP(Table110[[#This Row],[Site ID]],'INPUT Western &amp; Southern Data'!$A$16:$S$300,12, FALSE) = "", "", VLOOKUP(Table110[[#This Row],[Site ID]],'INPUT Western &amp; Southern Data'!$A$16:$S$300,12, FALSE)), "")</f>
        <v/>
      </c>
      <c r="C245" s="206" t="str">
        <f>IFERROR(VLOOKUP(Table110[[#This Row],[Site ID]],'INPUT Western &amp; Southern Data'!$A$16:$S$300,15, FALSE), "")</f>
        <v/>
      </c>
      <c r="D245" s="207" t="str">
        <f>IF(ISBLANK('INPUT Western &amp; Southern Data'!Q253), "", 'INPUT Western &amp; Southern Data'!Q253)</f>
        <v/>
      </c>
    </row>
    <row r="246" spans="1:4" x14ac:dyDescent="0.3">
      <c r="A246" s="6" t="str">
        <f>IF(ISBLANK('INPUT Western &amp; Southern Data'!A254), "", 'INPUT Western &amp; Southern Data'!A254)</f>
        <v/>
      </c>
      <c r="B246" s="206" t="str">
        <f>IFERROR(IF(VLOOKUP(Table110[[#This Row],[Site ID]],'INPUT Western &amp; Southern Data'!$A$16:$S$300,12, FALSE) = "", "", VLOOKUP(Table110[[#This Row],[Site ID]],'INPUT Western &amp; Southern Data'!$A$16:$S$300,12, FALSE)), "")</f>
        <v/>
      </c>
      <c r="C246" s="206" t="str">
        <f>IFERROR(VLOOKUP(Table110[[#This Row],[Site ID]],'INPUT Western &amp; Southern Data'!$A$16:$S$300,15, FALSE), "")</f>
        <v/>
      </c>
      <c r="D246" s="207" t="str">
        <f>IF(ISBLANK('INPUT Western &amp; Southern Data'!Q254), "", 'INPUT Western &amp; Southern Data'!Q254)</f>
        <v/>
      </c>
    </row>
    <row r="247" spans="1:4" x14ac:dyDescent="0.3">
      <c r="A247" s="6" t="str">
        <f>IF(ISBLANK('INPUT Western &amp; Southern Data'!A255), "", 'INPUT Western &amp; Southern Data'!A255)</f>
        <v/>
      </c>
      <c r="B247" s="206" t="str">
        <f>IFERROR(IF(VLOOKUP(Table110[[#This Row],[Site ID]],'INPUT Western &amp; Southern Data'!$A$16:$S$300,12, FALSE) = "", "", VLOOKUP(Table110[[#This Row],[Site ID]],'INPUT Western &amp; Southern Data'!$A$16:$S$300,12, FALSE)), "")</f>
        <v/>
      </c>
      <c r="C247" s="206" t="str">
        <f>IFERROR(VLOOKUP(Table110[[#This Row],[Site ID]],'INPUT Western &amp; Southern Data'!$A$16:$S$300,15, FALSE), "")</f>
        <v/>
      </c>
      <c r="D247" s="207" t="str">
        <f>IF(ISBLANK('INPUT Western &amp; Southern Data'!Q255), "", 'INPUT Western &amp; Southern Data'!Q255)</f>
        <v/>
      </c>
    </row>
    <row r="248" spans="1:4" x14ac:dyDescent="0.3">
      <c r="A248" s="6" t="str">
        <f>IF(ISBLANK('INPUT Western &amp; Southern Data'!A256), "", 'INPUT Western &amp; Southern Data'!A256)</f>
        <v/>
      </c>
      <c r="B248" s="206" t="str">
        <f>IFERROR(IF(VLOOKUP(Table110[[#This Row],[Site ID]],'INPUT Western &amp; Southern Data'!$A$16:$S$300,12, FALSE) = "", "", VLOOKUP(Table110[[#This Row],[Site ID]],'INPUT Western &amp; Southern Data'!$A$16:$S$300,12, FALSE)), "")</f>
        <v/>
      </c>
      <c r="C248" s="206" t="str">
        <f>IFERROR(VLOOKUP(Table110[[#This Row],[Site ID]],'INPUT Western &amp; Southern Data'!$A$16:$S$300,15, FALSE), "")</f>
        <v/>
      </c>
      <c r="D248" s="207" t="str">
        <f>IF(ISBLANK('INPUT Western &amp; Southern Data'!Q256), "", 'INPUT Western &amp; Southern Data'!Q256)</f>
        <v/>
      </c>
    </row>
    <row r="249" spans="1:4" x14ac:dyDescent="0.3">
      <c r="A249" s="6" t="str">
        <f>IF(ISBLANK('INPUT Western &amp; Southern Data'!A257), "", 'INPUT Western &amp; Southern Data'!A257)</f>
        <v/>
      </c>
      <c r="B249" s="206" t="str">
        <f>IFERROR(IF(VLOOKUP(Table110[[#This Row],[Site ID]],'INPUT Western &amp; Southern Data'!$A$16:$S$300,12, FALSE) = "", "", VLOOKUP(Table110[[#This Row],[Site ID]],'INPUT Western &amp; Southern Data'!$A$16:$S$300,12, FALSE)), "")</f>
        <v/>
      </c>
      <c r="C249" s="206" t="str">
        <f>IFERROR(VLOOKUP(Table110[[#This Row],[Site ID]],'INPUT Western &amp; Southern Data'!$A$16:$S$300,15, FALSE), "")</f>
        <v/>
      </c>
      <c r="D249" s="207" t="str">
        <f>IF(ISBLANK('INPUT Western &amp; Southern Data'!Q257), "", 'INPUT Western &amp; Southern Data'!Q257)</f>
        <v/>
      </c>
    </row>
    <row r="250" spans="1:4" x14ac:dyDescent="0.3">
      <c r="A250" s="6" t="str">
        <f>IF(ISBLANK('INPUT Western &amp; Southern Data'!A258), "", 'INPUT Western &amp; Southern Data'!A258)</f>
        <v/>
      </c>
      <c r="B250" s="206" t="str">
        <f>IFERROR(IF(VLOOKUP(Table110[[#This Row],[Site ID]],'INPUT Western &amp; Southern Data'!$A$16:$S$300,12, FALSE) = "", "", VLOOKUP(Table110[[#This Row],[Site ID]],'INPUT Western &amp; Southern Data'!$A$16:$S$300,12, FALSE)), "")</f>
        <v/>
      </c>
      <c r="C250" s="206" t="str">
        <f>IFERROR(VLOOKUP(Table110[[#This Row],[Site ID]],'INPUT Western &amp; Southern Data'!$A$16:$S$300,15, FALSE), "")</f>
        <v/>
      </c>
      <c r="D250" s="207" t="str">
        <f>IF(ISBLANK('INPUT Western &amp; Southern Data'!Q258), "", 'INPUT Western &amp; Southern Data'!Q258)</f>
        <v/>
      </c>
    </row>
    <row r="251" spans="1:4" x14ac:dyDescent="0.3">
      <c r="A251" s="6" t="str">
        <f>IF(ISBLANK('INPUT Western &amp; Southern Data'!A259), "", 'INPUT Western &amp; Southern Data'!A259)</f>
        <v/>
      </c>
      <c r="B251" s="206" t="str">
        <f>IFERROR(IF(VLOOKUP(Table110[[#This Row],[Site ID]],'INPUT Western &amp; Southern Data'!$A$16:$S$300,12, FALSE) = "", "", VLOOKUP(Table110[[#This Row],[Site ID]],'INPUT Western &amp; Southern Data'!$A$16:$S$300,12, FALSE)), "")</f>
        <v/>
      </c>
      <c r="C251" s="206" t="str">
        <f>IFERROR(VLOOKUP(Table110[[#This Row],[Site ID]],'INPUT Western &amp; Southern Data'!$A$16:$S$300,15, FALSE), "")</f>
        <v/>
      </c>
      <c r="D251" s="207" t="str">
        <f>IF(ISBLANK('INPUT Western &amp; Southern Data'!Q259), "", 'INPUT Western &amp; Southern Data'!Q259)</f>
        <v/>
      </c>
    </row>
    <row r="252" spans="1:4" x14ac:dyDescent="0.3">
      <c r="A252" s="6" t="str">
        <f>IF(ISBLANK('INPUT Western &amp; Southern Data'!A260), "", 'INPUT Western &amp; Southern Data'!A260)</f>
        <v/>
      </c>
      <c r="B252" s="206" t="str">
        <f>IFERROR(IF(VLOOKUP(Table110[[#This Row],[Site ID]],'INPUT Western &amp; Southern Data'!$A$16:$S$300,12, FALSE) = "", "", VLOOKUP(Table110[[#This Row],[Site ID]],'INPUT Western &amp; Southern Data'!$A$16:$S$300,12, FALSE)), "")</f>
        <v/>
      </c>
      <c r="C252" s="206" t="str">
        <f>IFERROR(VLOOKUP(Table110[[#This Row],[Site ID]],'INPUT Western &amp; Southern Data'!$A$16:$S$300,15, FALSE), "")</f>
        <v/>
      </c>
      <c r="D252" s="207" t="str">
        <f>IF(ISBLANK('INPUT Western &amp; Southern Data'!Q260), "", 'INPUT Western &amp; Southern Data'!Q260)</f>
        <v/>
      </c>
    </row>
    <row r="253" spans="1:4" x14ac:dyDescent="0.3">
      <c r="A253" s="6" t="str">
        <f>IF(ISBLANK('INPUT Western &amp; Southern Data'!A261), "", 'INPUT Western &amp; Southern Data'!A261)</f>
        <v/>
      </c>
      <c r="B253" s="206" t="str">
        <f>IFERROR(IF(VLOOKUP(Table110[[#This Row],[Site ID]],'INPUT Western &amp; Southern Data'!$A$16:$S$300,12, FALSE) = "", "", VLOOKUP(Table110[[#This Row],[Site ID]],'INPUT Western &amp; Southern Data'!$A$16:$S$300,12, FALSE)), "")</f>
        <v/>
      </c>
      <c r="C253" s="206" t="str">
        <f>IFERROR(VLOOKUP(Table110[[#This Row],[Site ID]],'INPUT Western &amp; Southern Data'!$A$16:$S$300,15, FALSE), "")</f>
        <v/>
      </c>
      <c r="D253" s="207" t="str">
        <f>IF(ISBLANK('INPUT Western &amp; Southern Data'!Q261), "", 'INPUT Western &amp; Southern Data'!Q261)</f>
        <v/>
      </c>
    </row>
    <row r="254" spans="1:4" x14ac:dyDescent="0.3">
      <c r="A254" s="6" t="str">
        <f>IF(ISBLANK('INPUT Western &amp; Southern Data'!A262), "", 'INPUT Western &amp; Southern Data'!A262)</f>
        <v/>
      </c>
      <c r="B254" s="206" t="str">
        <f>IFERROR(IF(VLOOKUP(Table110[[#This Row],[Site ID]],'INPUT Western &amp; Southern Data'!$A$16:$S$300,12, FALSE) = "", "", VLOOKUP(Table110[[#This Row],[Site ID]],'INPUT Western &amp; Southern Data'!$A$16:$S$300,12, FALSE)), "")</f>
        <v/>
      </c>
      <c r="C254" s="206" t="str">
        <f>IFERROR(VLOOKUP(Table110[[#This Row],[Site ID]],'INPUT Western &amp; Southern Data'!$A$16:$S$300,15, FALSE), "")</f>
        <v/>
      </c>
      <c r="D254" s="207" t="str">
        <f>IF(ISBLANK('INPUT Western &amp; Southern Data'!Q262), "", 'INPUT Western &amp; Southern Data'!Q262)</f>
        <v/>
      </c>
    </row>
    <row r="255" spans="1:4" x14ac:dyDescent="0.3">
      <c r="A255" s="6" t="str">
        <f>IF(ISBLANK('INPUT Western &amp; Southern Data'!A263), "", 'INPUT Western &amp; Southern Data'!A263)</f>
        <v/>
      </c>
      <c r="B255" s="206" t="str">
        <f>IFERROR(IF(VLOOKUP(Table110[[#This Row],[Site ID]],'INPUT Western &amp; Southern Data'!$A$16:$S$300,12, FALSE) = "", "", VLOOKUP(Table110[[#This Row],[Site ID]],'INPUT Western &amp; Southern Data'!$A$16:$S$300,12, FALSE)), "")</f>
        <v/>
      </c>
      <c r="C255" s="206" t="str">
        <f>IFERROR(VLOOKUP(Table110[[#This Row],[Site ID]],'INPUT Western &amp; Southern Data'!$A$16:$S$300,15, FALSE), "")</f>
        <v/>
      </c>
      <c r="D255" s="207" t="str">
        <f>IF(ISBLANK('INPUT Western &amp; Southern Data'!Q263), "", 'INPUT Western &amp; Southern Data'!Q263)</f>
        <v/>
      </c>
    </row>
    <row r="256" spans="1:4" x14ac:dyDescent="0.3">
      <c r="A256" s="6" t="str">
        <f>IF(ISBLANK('INPUT Western &amp; Southern Data'!A264), "", 'INPUT Western &amp; Southern Data'!A264)</f>
        <v/>
      </c>
      <c r="B256" s="206" t="str">
        <f>IFERROR(IF(VLOOKUP(Table110[[#This Row],[Site ID]],'INPUT Western &amp; Southern Data'!$A$16:$S$300,12, FALSE) = "", "", VLOOKUP(Table110[[#This Row],[Site ID]],'INPUT Western &amp; Southern Data'!$A$16:$S$300,12, FALSE)), "")</f>
        <v/>
      </c>
      <c r="C256" s="206" t="str">
        <f>IFERROR(VLOOKUP(Table110[[#This Row],[Site ID]],'INPUT Western &amp; Southern Data'!$A$16:$S$300,15, FALSE), "")</f>
        <v/>
      </c>
      <c r="D256" s="207" t="str">
        <f>IF(ISBLANK('INPUT Western &amp; Southern Data'!Q264), "", 'INPUT Western &amp; Southern Data'!Q264)</f>
        <v/>
      </c>
    </row>
    <row r="257" spans="1:4" x14ac:dyDescent="0.3">
      <c r="A257" s="6" t="str">
        <f>IF(ISBLANK('INPUT Western &amp; Southern Data'!A265), "", 'INPUT Western &amp; Southern Data'!A265)</f>
        <v/>
      </c>
      <c r="B257" s="206" t="str">
        <f>IFERROR(IF(VLOOKUP(Table110[[#This Row],[Site ID]],'INPUT Western &amp; Southern Data'!$A$16:$S$300,12, FALSE) = "", "", VLOOKUP(Table110[[#This Row],[Site ID]],'INPUT Western &amp; Southern Data'!$A$16:$S$300,12, FALSE)), "")</f>
        <v/>
      </c>
      <c r="C257" s="206" t="str">
        <f>IFERROR(VLOOKUP(Table110[[#This Row],[Site ID]],'INPUT Western &amp; Southern Data'!$A$16:$S$300,15, FALSE), "")</f>
        <v/>
      </c>
      <c r="D257" s="207" t="str">
        <f>IF(ISBLANK('INPUT Western &amp; Southern Data'!Q265), "", 'INPUT Western &amp; Southern Data'!Q265)</f>
        <v/>
      </c>
    </row>
    <row r="258" spans="1:4" x14ac:dyDescent="0.3">
      <c r="A258" s="6" t="str">
        <f>IF(ISBLANK('INPUT Western &amp; Southern Data'!A266), "", 'INPUT Western &amp; Southern Data'!A266)</f>
        <v/>
      </c>
      <c r="B258" s="206" t="str">
        <f>IFERROR(IF(VLOOKUP(Table110[[#This Row],[Site ID]],'INPUT Western &amp; Southern Data'!$A$16:$S$300,12, FALSE) = "", "", VLOOKUP(Table110[[#This Row],[Site ID]],'INPUT Western &amp; Southern Data'!$A$16:$S$300,12, FALSE)), "")</f>
        <v/>
      </c>
      <c r="C258" s="206" t="str">
        <f>IFERROR(VLOOKUP(Table110[[#This Row],[Site ID]],'INPUT Western &amp; Southern Data'!$A$16:$S$300,15, FALSE), "")</f>
        <v/>
      </c>
      <c r="D258" s="207" t="str">
        <f>IF(ISBLANK('INPUT Western &amp; Southern Data'!Q266), "", 'INPUT Western &amp; Southern Data'!Q266)</f>
        <v/>
      </c>
    </row>
    <row r="259" spans="1:4" x14ac:dyDescent="0.3">
      <c r="A259" s="6" t="str">
        <f>IF(ISBLANK('INPUT Western &amp; Southern Data'!A267), "", 'INPUT Western &amp; Southern Data'!A267)</f>
        <v/>
      </c>
      <c r="B259" s="206" t="str">
        <f>IFERROR(IF(VLOOKUP(Table110[[#This Row],[Site ID]],'INPUT Western &amp; Southern Data'!$A$16:$S$300,12, FALSE) = "", "", VLOOKUP(Table110[[#This Row],[Site ID]],'INPUT Western &amp; Southern Data'!$A$16:$S$300,12, FALSE)), "")</f>
        <v/>
      </c>
      <c r="C259" s="206" t="str">
        <f>IFERROR(VLOOKUP(Table110[[#This Row],[Site ID]],'INPUT Western &amp; Southern Data'!$A$16:$S$300,15, FALSE), "")</f>
        <v/>
      </c>
      <c r="D259" s="207" t="str">
        <f>IF(ISBLANK('INPUT Western &amp; Southern Data'!Q267), "", 'INPUT Western &amp; Southern Data'!Q267)</f>
        <v/>
      </c>
    </row>
    <row r="260" spans="1:4" x14ac:dyDescent="0.3">
      <c r="A260" s="6" t="str">
        <f>IF(ISBLANK('INPUT Western &amp; Southern Data'!A268), "", 'INPUT Western &amp; Southern Data'!A268)</f>
        <v/>
      </c>
      <c r="B260" s="206" t="str">
        <f>IFERROR(IF(VLOOKUP(Table110[[#This Row],[Site ID]],'INPUT Western &amp; Southern Data'!$A$16:$S$300,12, FALSE) = "", "", VLOOKUP(Table110[[#This Row],[Site ID]],'INPUT Western &amp; Southern Data'!$A$16:$S$300,12, FALSE)), "")</f>
        <v/>
      </c>
      <c r="C260" s="206" t="str">
        <f>IFERROR(VLOOKUP(Table110[[#This Row],[Site ID]],'INPUT Western &amp; Southern Data'!$A$16:$S$300,15, FALSE), "")</f>
        <v/>
      </c>
      <c r="D260" s="207" t="str">
        <f>IF(ISBLANK('INPUT Western &amp; Southern Data'!Q268), "", 'INPUT Western &amp; Southern Data'!Q268)</f>
        <v/>
      </c>
    </row>
    <row r="261" spans="1:4" x14ac:dyDescent="0.3">
      <c r="A261" s="6" t="str">
        <f>IF(ISBLANK('INPUT Western &amp; Southern Data'!A269), "", 'INPUT Western &amp; Southern Data'!A269)</f>
        <v/>
      </c>
      <c r="B261" s="206" t="str">
        <f>IFERROR(IF(VLOOKUP(Table110[[#This Row],[Site ID]],'INPUT Western &amp; Southern Data'!$A$16:$S$300,12, FALSE) = "", "", VLOOKUP(Table110[[#This Row],[Site ID]],'INPUT Western &amp; Southern Data'!$A$16:$S$300,12, FALSE)), "")</f>
        <v/>
      </c>
      <c r="C261" s="206" t="str">
        <f>IFERROR(VLOOKUP(Table110[[#This Row],[Site ID]],'INPUT Western &amp; Southern Data'!$A$16:$S$300,15, FALSE), "")</f>
        <v/>
      </c>
      <c r="D261" s="207" t="str">
        <f>IF(ISBLANK('INPUT Western &amp; Southern Data'!Q269), "", 'INPUT Western &amp; Southern Data'!Q269)</f>
        <v/>
      </c>
    </row>
    <row r="262" spans="1:4" x14ac:dyDescent="0.3">
      <c r="A262" s="6" t="str">
        <f>IF(ISBLANK('INPUT Western &amp; Southern Data'!A270), "", 'INPUT Western &amp; Southern Data'!A270)</f>
        <v/>
      </c>
      <c r="B262" s="206" t="str">
        <f>IFERROR(IF(VLOOKUP(Table110[[#This Row],[Site ID]],'INPUT Western &amp; Southern Data'!$A$16:$S$300,12, FALSE) = "", "", VLOOKUP(Table110[[#This Row],[Site ID]],'INPUT Western &amp; Southern Data'!$A$16:$S$300,12, FALSE)), "")</f>
        <v/>
      </c>
      <c r="C262" s="206" t="str">
        <f>IFERROR(VLOOKUP(Table110[[#This Row],[Site ID]],'INPUT Western &amp; Southern Data'!$A$16:$S$300,15, FALSE), "")</f>
        <v/>
      </c>
      <c r="D262" s="207" t="str">
        <f>IF(ISBLANK('INPUT Western &amp; Southern Data'!Q270), "", 'INPUT Western &amp; Southern Data'!Q270)</f>
        <v/>
      </c>
    </row>
    <row r="263" spans="1:4" x14ac:dyDescent="0.3">
      <c r="A263" s="6" t="str">
        <f>IF(ISBLANK('INPUT Western &amp; Southern Data'!A271), "", 'INPUT Western &amp; Southern Data'!A271)</f>
        <v/>
      </c>
      <c r="B263" s="206" t="str">
        <f>IFERROR(IF(VLOOKUP(Table110[[#This Row],[Site ID]],'INPUT Western &amp; Southern Data'!$A$16:$S$300,12, FALSE) = "", "", VLOOKUP(Table110[[#This Row],[Site ID]],'INPUT Western &amp; Southern Data'!$A$16:$S$300,12, FALSE)), "")</f>
        <v/>
      </c>
      <c r="C263" s="206" t="str">
        <f>IFERROR(VLOOKUP(Table110[[#This Row],[Site ID]],'INPUT Western &amp; Southern Data'!$A$16:$S$300,15, FALSE), "")</f>
        <v/>
      </c>
      <c r="D263" s="207" t="str">
        <f>IF(ISBLANK('INPUT Western &amp; Southern Data'!Q271), "", 'INPUT Western &amp; Southern Data'!Q271)</f>
        <v/>
      </c>
    </row>
    <row r="264" spans="1:4" x14ac:dyDescent="0.3">
      <c r="A264" s="6" t="str">
        <f>IF(ISBLANK('INPUT Western &amp; Southern Data'!A272), "", 'INPUT Western &amp; Southern Data'!A272)</f>
        <v/>
      </c>
      <c r="B264" s="206" t="str">
        <f>IFERROR(IF(VLOOKUP(Table110[[#This Row],[Site ID]],'INPUT Western &amp; Southern Data'!$A$16:$S$300,12, FALSE) = "", "", VLOOKUP(Table110[[#This Row],[Site ID]],'INPUT Western &amp; Southern Data'!$A$16:$S$300,12, FALSE)), "")</f>
        <v/>
      </c>
      <c r="C264" s="206" t="str">
        <f>IFERROR(VLOOKUP(Table110[[#This Row],[Site ID]],'INPUT Western &amp; Southern Data'!$A$16:$S$300,15, FALSE), "")</f>
        <v/>
      </c>
      <c r="D264" s="207" t="str">
        <f>IF(ISBLANK('INPUT Western &amp; Southern Data'!Q272), "", 'INPUT Western &amp; Southern Data'!Q272)</f>
        <v/>
      </c>
    </row>
    <row r="265" spans="1:4" x14ac:dyDescent="0.3">
      <c r="A265" s="6" t="str">
        <f>IF(ISBLANK('INPUT Western &amp; Southern Data'!A273), "", 'INPUT Western &amp; Southern Data'!A273)</f>
        <v/>
      </c>
      <c r="B265" s="206" t="str">
        <f>IFERROR(IF(VLOOKUP(Table110[[#This Row],[Site ID]],'INPUT Western &amp; Southern Data'!$A$16:$S$300,12, FALSE) = "", "", VLOOKUP(Table110[[#This Row],[Site ID]],'INPUT Western &amp; Southern Data'!$A$16:$S$300,12, FALSE)), "")</f>
        <v/>
      </c>
      <c r="C265" s="206" t="str">
        <f>IFERROR(VLOOKUP(Table110[[#This Row],[Site ID]],'INPUT Western &amp; Southern Data'!$A$16:$S$300,15, FALSE), "")</f>
        <v/>
      </c>
      <c r="D265" s="207" t="str">
        <f>IF(ISBLANK('INPUT Western &amp; Southern Data'!Q273), "", 'INPUT Western &amp; Southern Data'!Q273)</f>
        <v/>
      </c>
    </row>
    <row r="266" spans="1:4" x14ac:dyDescent="0.3">
      <c r="A266" s="6" t="str">
        <f>IF(ISBLANK('INPUT Western &amp; Southern Data'!A274), "", 'INPUT Western &amp; Southern Data'!A274)</f>
        <v/>
      </c>
      <c r="B266" s="206" t="str">
        <f>IFERROR(IF(VLOOKUP(Table110[[#This Row],[Site ID]],'INPUT Western &amp; Southern Data'!$A$16:$S$300,12, FALSE) = "", "", VLOOKUP(Table110[[#This Row],[Site ID]],'INPUT Western &amp; Southern Data'!$A$16:$S$300,12, FALSE)), "")</f>
        <v/>
      </c>
      <c r="C266" s="206" t="str">
        <f>IFERROR(VLOOKUP(Table110[[#This Row],[Site ID]],'INPUT Western &amp; Southern Data'!$A$16:$S$300,15, FALSE), "")</f>
        <v/>
      </c>
      <c r="D266" s="207" t="str">
        <f>IF(ISBLANK('INPUT Western &amp; Southern Data'!Q274), "", 'INPUT Western &amp; Southern Data'!Q274)</f>
        <v/>
      </c>
    </row>
    <row r="267" spans="1:4" x14ac:dyDescent="0.3">
      <c r="A267" s="6" t="str">
        <f>IF(ISBLANK('INPUT Western &amp; Southern Data'!A275), "", 'INPUT Western &amp; Southern Data'!A275)</f>
        <v/>
      </c>
      <c r="B267" s="206" t="str">
        <f>IFERROR(IF(VLOOKUP(Table110[[#This Row],[Site ID]],'INPUT Western &amp; Southern Data'!$A$16:$S$300,12, FALSE) = "", "", VLOOKUP(Table110[[#This Row],[Site ID]],'INPUT Western &amp; Southern Data'!$A$16:$S$300,12, FALSE)), "")</f>
        <v/>
      </c>
      <c r="C267" s="206" t="str">
        <f>IFERROR(VLOOKUP(Table110[[#This Row],[Site ID]],'INPUT Western &amp; Southern Data'!$A$16:$S$300,15, FALSE), "")</f>
        <v/>
      </c>
      <c r="D267" s="207" t="str">
        <f>IF(ISBLANK('INPUT Western &amp; Southern Data'!Q275), "", 'INPUT Western &amp; Southern Data'!Q275)</f>
        <v/>
      </c>
    </row>
    <row r="268" spans="1:4" x14ac:dyDescent="0.3">
      <c r="A268" s="6" t="str">
        <f>IF(ISBLANK('INPUT Western &amp; Southern Data'!A276), "", 'INPUT Western &amp; Southern Data'!A276)</f>
        <v/>
      </c>
      <c r="B268" s="206" t="str">
        <f>IFERROR(IF(VLOOKUP(Table110[[#This Row],[Site ID]],'INPUT Western &amp; Southern Data'!$A$16:$S$300,12, FALSE) = "", "", VLOOKUP(Table110[[#This Row],[Site ID]],'INPUT Western &amp; Southern Data'!$A$16:$S$300,12, FALSE)), "")</f>
        <v/>
      </c>
      <c r="C268" s="206" t="str">
        <f>IFERROR(VLOOKUP(Table110[[#This Row],[Site ID]],'INPUT Western &amp; Southern Data'!$A$16:$S$300,15, FALSE), "")</f>
        <v/>
      </c>
      <c r="D268" s="207" t="str">
        <f>IF(ISBLANK('INPUT Western &amp; Southern Data'!Q276), "", 'INPUT Western &amp; Southern Data'!Q276)</f>
        <v/>
      </c>
    </row>
    <row r="269" spans="1:4" x14ac:dyDescent="0.3">
      <c r="A269" s="6" t="str">
        <f>IF(ISBLANK('INPUT Western &amp; Southern Data'!A277), "", 'INPUT Western &amp; Southern Data'!A277)</f>
        <v/>
      </c>
      <c r="B269" s="206" t="str">
        <f>IFERROR(IF(VLOOKUP(Table110[[#This Row],[Site ID]],'INPUT Western &amp; Southern Data'!$A$16:$S$300,12, FALSE) = "", "", VLOOKUP(Table110[[#This Row],[Site ID]],'INPUT Western &amp; Southern Data'!$A$16:$S$300,12, FALSE)), "")</f>
        <v/>
      </c>
      <c r="C269" s="206" t="str">
        <f>IFERROR(VLOOKUP(Table110[[#This Row],[Site ID]],'INPUT Western &amp; Southern Data'!$A$16:$S$300,15, FALSE), "")</f>
        <v/>
      </c>
      <c r="D269" s="207" t="str">
        <f>IF(ISBLANK('INPUT Western &amp; Southern Data'!Q277), "", 'INPUT Western &amp; Southern Data'!Q277)</f>
        <v/>
      </c>
    </row>
    <row r="270" spans="1:4" x14ac:dyDescent="0.3">
      <c r="A270" s="6" t="str">
        <f>IF(ISBLANK('INPUT Western &amp; Southern Data'!A278), "", 'INPUT Western &amp; Southern Data'!A278)</f>
        <v/>
      </c>
      <c r="B270" s="206" t="str">
        <f>IFERROR(IF(VLOOKUP(Table110[[#This Row],[Site ID]],'INPUT Western &amp; Southern Data'!$A$16:$S$300,12, FALSE) = "", "", VLOOKUP(Table110[[#This Row],[Site ID]],'INPUT Western &amp; Southern Data'!$A$16:$S$300,12, FALSE)), "")</f>
        <v/>
      </c>
      <c r="C270" s="206" t="str">
        <f>IFERROR(VLOOKUP(Table110[[#This Row],[Site ID]],'INPUT Western &amp; Southern Data'!$A$16:$S$300,15, FALSE), "")</f>
        <v/>
      </c>
      <c r="D270" s="207" t="str">
        <f>IF(ISBLANK('INPUT Western &amp; Southern Data'!Q278), "", 'INPUT Western &amp; Southern Data'!Q278)</f>
        <v/>
      </c>
    </row>
    <row r="271" spans="1:4" x14ac:dyDescent="0.3">
      <c r="A271" s="6" t="str">
        <f>IF(ISBLANK('INPUT Western &amp; Southern Data'!A279), "", 'INPUT Western &amp; Southern Data'!A279)</f>
        <v/>
      </c>
      <c r="B271" s="206" t="str">
        <f>IFERROR(IF(VLOOKUP(Table110[[#This Row],[Site ID]],'INPUT Western &amp; Southern Data'!$A$16:$S$300,12, FALSE) = "", "", VLOOKUP(Table110[[#This Row],[Site ID]],'INPUT Western &amp; Southern Data'!$A$16:$S$300,12, FALSE)), "")</f>
        <v/>
      </c>
      <c r="C271" s="206" t="str">
        <f>IFERROR(VLOOKUP(Table110[[#This Row],[Site ID]],'INPUT Western &amp; Southern Data'!$A$16:$S$300,15, FALSE), "")</f>
        <v/>
      </c>
      <c r="D271" s="207" t="str">
        <f>IF(ISBLANK('INPUT Western &amp; Southern Data'!Q279), "", 'INPUT Western &amp; Southern Data'!Q279)</f>
        <v/>
      </c>
    </row>
    <row r="272" spans="1:4" x14ac:dyDescent="0.3">
      <c r="A272" s="6" t="str">
        <f>IF(ISBLANK('INPUT Western &amp; Southern Data'!A280), "", 'INPUT Western &amp; Southern Data'!A280)</f>
        <v/>
      </c>
      <c r="B272" s="206" t="str">
        <f>IFERROR(IF(VLOOKUP(Table110[[#This Row],[Site ID]],'INPUT Western &amp; Southern Data'!$A$16:$S$300,12, FALSE) = "", "", VLOOKUP(Table110[[#This Row],[Site ID]],'INPUT Western &amp; Southern Data'!$A$16:$S$300,12, FALSE)), "")</f>
        <v/>
      </c>
      <c r="C272" s="206" t="str">
        <f>IFERROR(VLOOKUP(Table110[[#This Row],[Site ID]],'INPUT Western &amp; Southern Data'!$A$16:$S$300,15, FALSE), "")</f>
        <v/>
      </c>
      <c r="D272" s="207" t="str">
        <f>IF(ISBLANK('INPUT Western &amp; Southern Data'!Q280), "", 'INPUT Western &amp; Southern Data'!Q280)</f>
        <v/>
      </c>
    </row>
    <row r="273" spans="1:4" x14ac:dyDescent="0.3">
      <c r="A273" s="6" t="str">
        <f>IF(ISBLANK('INPUT Western &amp; Southern Data'!A281), "", 'INPUT Western &amp; Southern Data'!A281)</f>
        <v/>
      </c>
      <c r="B273" s="206" t="str">
        <f>IFERROR(IF(VLOOKUP(Table110[[#This Row],[Site ID]],'INPUT Western &amp; Southern Data'!$A$16:$S$300,12, FALSE) = "", "", VLOOKUP(Table110[[#This Row],[Site ID]],'INPUT Western &amp; Southern Data'!$A$16:$S$300,12, FALSE)), "")</f>
        <v/>
      </c>
      <c r="C273" s="206" t="str">
        <f>IFERROR(VLOOKUP(Table110[[#This Row],[Site ID]],'INPUT Western &amp; Southern Data'!$A$16:$S$300,15, FALSE), "")</f>
        <v/>
      </c>
      <c r="D273" s="207" t="str">
        <f>IF(ISBLANK('INPUT Western &amp; Southern Data'!Q281), "", 'INPUT Western &amp; Southern Data'!Q281)</f>
        <v/>
      </c>
    </row>
    <row r="274" spans="1:4" x14ac:dyDescent="0.3">
      <c r="A274" s="6" t="str">
        <f>IF(ISBLANK('INPUT Western &amp; Southern Data'!A282), "", 'INPUT Western &amp; Southern Data'!A282)</f>
        <v/>
      </c>
      <c r="B274" s="206" t="str">
        <f>IFERROR(IF(VLOOKUP(Table110[[#This Row],[Site ID]],'INPUT Western &amp; Southern Data'!$A$16:$S$300,12, FALSE) = "", "", VLOOKUP(Table110[[#This Row],[Site ID]],'INPUT Western &amp; Southern Data'!$A$16:$S$300,12, FALSE)), "")</f>
        <v/>
      </c>
      <c r="C274" s="206" t="str">
        <f>IFERROR(VLOOKUP(Table110[[#This Row],[Site ID]],'INPUT Western &amp; Southern Data'!$A$16:$S$300,15, FALSE), "")</f>
        <v/>
      </c>
      <c r="D274" s="207" t="str">
        <f>IF(ISBLANK('INPUT Western &amp; Southern Data'!Q282), "", 'INPUT Western &amp; Southern Data'!Q282)</f>
        <v/>
      </c>
    </row>
    <row r="275" spans="1:4" x14ac:dyDescent="0.3">
      <c r="A275" s="6" t="str">
        <f>IF(ISBLANK('INPUT Western &amp; Southern Data'!A283), "", 'INPUT Western &amp; Southern Data'!A283)</f>
        <v/>
      </c>
      <c r="B275" s="206" t="str">
        <f>IFERROR(IF(VLOOKUP(Table110[[#This Row],[Site ID]],'INPUT Western &amp; Southern Data'!$A$16:$S$300,12, FALSE) = "", "", VLOOKUP(Table110[[#This Row],[Site ID]],'INPUT Western &amp; Southern Data'!$A$16:$S$300,12, FALSE)), "")</f>
        <v/>
      </c>
      <c r="C275" s="206" t="str">
        <f>IFERROR(VLOOKUP(Table110[[#This Row],[Site ID]],'INPUT Western &amp; Southern Data'!$A$16:$S$300,15, FALSE), "")</f>
        <v/>
      </c>
      <c r="D275" s="207" t="str">
        <f>IF(ISBLANK('INPUT Western &amp; Southern Data'!Q283), "", 'INPUT Western &amp; Southern Data'!Q283)</f>
        <v/>
      </c>
    </row>
    <row r="276" spans="1:4" x14ac:dyDescent="0.3">
      <c r="A276" s="6" t="str">
        <f>IF(ISBLANK('INPUT Western &amp; Southern Data'!A284), "", 'INPUT Western &amp; Southern Data'!A284)</f>
        <v/>
      </c>
      <c r="B276" s="206" t="str">
        <f>IFERROR(IF(VLOOKUP(Table110[[#This Row],[Site ID]],'INPUT Western &amp; Southern Data'!$A$16:$S$300,12, FALSE) = "", "", VLOOKUP(Table110[[#This Row],[Site ID]],'INPUT Western &amp; Southern Data'!$A$16:$S$300,12, FALSE)), "")</f>
        <v/>
      </c>
      <c r="C276" s="206" t="str">
        <f>IFERROR(VLOOKUP(Table110[[#This Row],[Site ID]],'INPUT Western &amp; Southern Data'!$A$16:$S$300,15, FALSE), "")</f>
        <v/>
      </c>
      <c r="D276" s="207" t="str">
        <f>IF(ISBLANK('INPUT Western &amp; Southern Data'!Q284), "", 'INPUT Western &amp; Southern Data'!Q284)</f>
        <v/>
      </c>
    </row>
    <row r="277" spans="1:4" x14ac:dyDescent="0.3">
      <c r="A277" s="6" t="str">
        <f>IF(ISBLANK('INPUT Western &amp; Southern Data'!A285), "", 'INPUT Western &amp; Southern Data'!A285)</f>
        <v/>
      </c>
      <c r="B277" s="206" t="str">
        <f>IFERROR(IF(VLOOKUP(Table110[[#This Row],[Site ID]],'INPUT Western &amp; Southern Data'!$A$16:$S$300,12, FALSE) = "", "", VLOOKUP(Table110[[#This Row],[Site ID]],'INPUT Western &amp; Southern Data'!$A$16:$S$300,12, FALSE)), "")</f>
        <v/>
      </c>
      <c r="C277" s="206" t="str">
        <f>IFERROR(VLOOKUP(Table110[[#This Row],[Site ID]],'INPUT Western &amp; Southern Data'!$A$16:$S$300,15, FALSE), "")</f>
        <v/>
      </c>
      <c r="D277" s="207" t="str">
        <f>IF(ISBLANK('INPUT Western &amp; Southern Data'!Q285), "", 'INPUT Western &amp; Southern Data'!Q285)</f>
        <v/>
      </c>
    </row>
    <row r="278" spans="1:4" x14ac:dyDescent="0.3">
      <c r="A278" s="6" t="str">
        <f>IF(ISBLANK('INPUT Western &amp; Southern Data'!A286), "", 'INPUT Western &amp; Southern Data'!A286)</f>
        <v/>
      </c>
      <c r="B278" s="206" t="str">
        <f>IFERROR(IF(VLOOKUP(Table110[[#This Row],[Site ID]],'INPUT Western &amp; Southern Data'!$A$16:$S$300,12, FALSE) = "", "", VLOOKUP(Table110[[#This Row],[Site ID]],'INPUT Western &amp; Southern Data'!$A$16:$S$300,12, FALSE)), "")</f>
        <v/>
      </c>
      <c r="C278" s="206" t="str">
        <f>IFERROR(VLOOKUP(Table110[[#This Row],[Site ID]],'INPUT Western &amp; Southern Data'!$A$16:$S$300,15, FALSE), "")</f>
        <v/>
      </c>
      <c r="D278" s="207" t="str">
        <f>IF(ISBLANK('INPUT Western &amp; Southern Data'!Q286), "", 'INPUT Western &amp; Southern Data'!Q286)</f>
        <v/>
      </c>
    </row>
    <row r="279" spans="1:4" x14ac:dyDescent="0.3">
      <c r="A279" s="6" t="str">
        <f>IF(ISBLANK('INPUT Western &amp; Southern Data'!A287), "", 'INPUT Western &amp; Southern Data'!A287)</f>
        <v/>
      </c>
      <c r="B279" s="206" t="str">
        <f>IFERROR(IF(VLOOKUP(Table110[[#This Row],[Site ID]],'INPUT Western &amp; Southern Data'!$A$16:$S$300,12, FALSE) = "", "", VLOOKUP(Table110[[#This Row],[Site ID]],'INPUT Western &amp; Southern Data'!$A$16:$S$300,12, FALSE)), "")</f>
        <v/>
      </c>
      <c r="C279" s="206" t="str">
        <f>IFERROR(VLOOKUP(Table110[[#This Row],[Site ID]],'INPUT Western &amp; Southern Data'!$A$16:$S$300,15, FALSE), "")</f>
        <v/>
      </c>
      <c r="D279" s="207" t="str">
        <f>IF(ISBLANK('INPUT Western &amp; Southern Data'!Q287), "", 'INPUT Western &amp; Southern Data'!Q287)</f>
        <v/>
      </c>
    </row>
    <row r="280" spans="1:4" x14ac:dyDescent="0.3">
      <c r="A280" s="6" t="str">
        <f>IF(ISBLANK('INPUT Western &amp; Southern Data'!A288), "", 'INPUT Western &amp; Southern Data'!A288)</f>
        <v/>
      </c>
      <c r="B280" s="206" t="str">
        <f>IFERROR(IF(VLOOKUP(Table110[[#This Row],[Site ID]],'INPUT Western &amp; Southern Data'!$A$16:$S$300,12, FALSE) = "", "", VLOOKUP(Table110[[#This Row],[Site ID]],'INPUT Western &amp; Southern Data'!$A$16:$S$300,12, FALSE)), "")</f>
        <v/>
      </c>
      <c r="C280" s="206" t="str">
        <f>IFERROR(VLOOKUP(Table110[[#This Row],[Site ID]],'INPUT Western &amp; Southern Data'!$A$16:$S$300,15, FALSE), "")</f>
        <v/>
      </c>
      <c r="D280" s="207" t="str">
        <f>IF(ISBLANK('INPUT Western &amp; Southern Data'!Q288), "", 'INPUT Western &amp; Southern Data'!Q288)</f>
        <v/>
      </c>
    </row>
    <row r="281" spans="1:4" x14ac:dyDescent="0.3">
      <c r="A281" s="6" t="str">
        <f>IF(ISBLANK('INPUT Western &amp; Southern Data'!A289), "", 'INPUT Western &amp; Southern Data'!A289)</f>
        <v/>
      </c>
      <c r="B281" s="206" t="str">
        <f>IFERROR(IF(VLOOKUP(Table110[[#This Row],[Site ID]],'INPUT Western &amp; Southern Data'!$A$16:$S$300,12, FALSE) = "", "", VLOOKUP(Table110[[#This Row],[Site ID]],'INPUT Western &amp; Southern Data'!$A$16:$S$300,12, FALSE)), "")</f>
        <v/>
      </c>
      <c r="C281" s="206" t="str">
        <f>IFERROR(VLOOKUP(Table110[[#This Row],[Site ID]],'INPUT Western &amp; Southern Data'!$A$16:$S$300,15, FALSE), "")</f>
        <v/>
      </c>
      <c r="D281" s="207" t="str">
        <f>IF(ISBLANK('INPUT Western &amp; Southern Data'!Q289), "", 'INPUT Western &amp; Southern Data'!Q289)</f>
        <v/>
      </c>
    </row>
    <row r="282" spans="1:4" x14ac:dyDescent="0.3">
      <c r="A282" s="6" t="str">
        <f>IF(ISBLANK('INPUT Western &amp; Southern Data'!A290), "", 'INPUT Western &amp; Southern Data'!A290)</f>
        <v/>
      </c>
      <c r="B282" s="206" t="str">
        <f>IFERROR(IF(VLOOKUP(Table110[[#This Row],[Site ID]],'INPUT Western &amp; Southern Data'!$A$16:$S$300,12, FALSE) = "", "", VLOOKUP(Table110[[#This Row],[Site ID]],'INPUT Western &amp; Southern Data'!$A$16:$S$300,12, FALSE)), "")</f>
        <v/>
      </c>
      <c r="C282" s="206" t="str">
        <f>IFERROR(VLOOKUP(Table110[[#This Row],[Site ID]],'INPUT Western &amp; Southern Data'!$A$16:$S$300,15, FALSE), "")</f>
        <v/>
      </c>
      <c r="D282" s="207" t="str">
        <f>IF(ISBLANK('INPUT Western &amp; Southern Data'!Q290), "", 'INPUT Western &amp; Southern Data'!Q290)</f>
        <v/>
      </c>
    </row>
    <row r="283" spans="1:4" x14ac:dyDescent="0.3">
      <c r="A283" s="6" t="str">
        <f>IF(ISBLANK('INPUT Western &amp; Southern Data'!A291), "", 'INPUT Western &amp; Southern Data'!A291)</f>
        <v/>
      </c>
      <c r="B283" s="206" t="str">
        <f>IFERROR(IF(VLOOKUP(Table110[[#This Row],[Site ID]],'INPUT Western &amp; Southern Data'!$A$16:$S$300,12, FALSE) = "", "", VLOOKUP(Table110[[#This Row],[Site ID]],'INPUT Western &amp; Southern Data'!$A$16:$S$300,12, FALSE)), "")</f>
        <v/>
      </c>
      <c r="C283" s="206" t="str">
        <f>IFERROR(VLOOKUP(Table110[[#This Row],[Site ID]],'INPUT Western &amp; Southern Data'!$A$16:$S$300,15, FALSE), "")</f>
        <v/>
      </c>
      <c r="D283" s="207" t="str">
        <f>IF(ISBLANK('INPUT Western &amp; Southern Data'!Q291), "", 'INPUT Western &amp; Southern Data'!Q291)</f>
        <v/>
      </c>
    </row>
    <row r="284" spans="1:4" x14ac:dyDescent="0.3">
      <c r="A284" s="6" t="str">
        <f>IF(ISBLANK('INPUT Western &amp; Southern Data'!A292), "", 'INPUT Western &amp; Southern Data'!A292)</f>
        <v/>
      </c>
      <c r="B284" s="206" t="str">
        <f>IFERROR(IF(VLOOKUP(Table110[[#This Row],[Site ID]],'INPUT Western &amp; Southern Data'!$A$16:$S$300,12, FALSE) = "", "", VLOOKUP(Table110[[#This Row],[Site ID]],'INPUT Western &amp; Southern Data'!$A$16:$S$300,12, FALSE)), "")</f>
        <v/>
      </c>
      <c r="C284" s="206" t="str">
        <f>IFERROR(VLOOKUP(Table110[[#This Row],[Site ID]],'INPUT Western &amp; Southern Data'!$A$16:$S$300,15, FALSE), "")</f>
        <v/>
      </c>
      <c r="D284" s="207" t="str">
        <f>IF(ISBLANK('INPUT Western &amp; Southern Data'!Q292), "", 'INPUT Western &amp; Southern Data'!Q292)</f>
        <v/>
      </c>
    </row>
    <row r="285" spans="1:4" x14ac:dyDescent="0.3">
      <c r="A285" s="6" t="str">
        <f>IF(ISBLANK('INPUT Western &amp; Southern Data'!A293), "", 'INPUT Western &amp; Southern Data'!A293)</f>
        <v/>
      </c>
      <c r="B285" s="206" t="str">
        <f>IFERROR(IF(VLOOKUP(Table110[[#This Row],[Site ID]],'INPUT Western &amp; Southern Data'!$A$16:$S$300,12, FALSE) = "", "", VLOOKUP(Table110[[#This Row],[Site ID]],'INPUT Western &amp; Southern Data'!$A$16:$S$300,12, FALSE)), "")</f>
        <v/>
      </c>
      <c r="C285" s="206" t="str">
        <f>IFERROR(VLOOKUP(Table110[[#This Row],[Site ID]],'INPUT Western &amp; Southern Data'!$A$16:$S$300,15, FALSE), "")</f>
        <v/>
      </c>
      <c r="D285" s="207" t="str">
        <f>IF(ISBLANK('INPUT Western &amp; Southern Data'!Q293), "", 'INPUT Western &amp; Southern Data'!Q293)</f>
        <v/>
      </c>
    </row>
    <row r="286" spans="1:4" x14ac:dyDescent="0.3">
      <c r="A286" s="6" t="str">
        <f>IF(ISBLANK('INPUT Western &amp; Southern Data'!A294), "", 'INPUT Western &amp; Southern Data'!A294)</f>
        <v/>
      </c>
      <c r="B286" s="206" t="str">
        <f>IFERROR(IF(VLOOKUP(Table110[[#This Row],[Site ID]],'INPUT Western &amp; Southern Data'!$A$16:$S$300,12, FALSE) = "", "", VLOOKUP(Table110[[#This Row],[Site ID]],'INPUT Western &amp; Southern Data'!$A$16:$S$300,12, FALSE)), "")</f>
        <v/>
      </c>
      <c r="C286" s="206" t="str">
        <f>IFERROR(VLOOKUP(Table110[[#This Row],[Site ID]],'INPUT Western &amp; Southern Data'!$A$16:$S$300,15, FALSE), "")</f>
        <v/>
      </c>
      <c r="D286" s="207" t="str">
        <f>IF(ISBLANK('INPUT Western &amp; Southern Data'!Q294), "", 'INPUT Western &amp; Southern Data'!Q294)</f>
        <v/>
      </c>
    </row>
    <row r="287" spans="1:4" x14ac:dyDescent="0.3">
      <c r="A287" s="6" t="str">
        <f>IF(ISBLANK('INPUT Western &amp; Southern Data'!A295), "", 'INPUT Western &amp; Southern Data'!A295)</f>
        <v/>
      </c>
      <c r="B287" s="206" t="str">
        <f>IFERROR(IF(VLOOKUP(Table110[[#This Row],[Site ID]],'INPUT Western &amp; Southern Data'!$A$16:$S$300,12, FALSE) = "", "", VLOOKUP(Table110[[#This Row],[Site ID]],'INPUT Western &amp; Southern Data'!$A$16:$S$300,12, FALSE)), "")</f>
        <v/>
      </c>
      <c r="C287" s="206" t="str">
        <f>IFERROR(VLOOKUP(Table110[[#This Row],[Site ID]],'INPUT Western &amp; Southern Data'!$A$16:$S$300,15, FALSE), "")</f>
        <v/>
      </c>
      <c r="D287" s="207" t="str">
        <f>IF(ISBLANK('INPUT Western &amp; Southern Data'!Q295), "", 'INPUT Western &amp; Southern Data'!Q295)</f>
        <v/>
      </c>
    </row>
    <row r="288" spans="1:4" x14ac:dyDescent="0.3">
      <c r="A288" s="6" t="str">
        <f>IF(ISBLANK('INPUT Western &amp; Southern Data'!A296), "", 'INPUT Western &amp; Southern Data'!A296)</f>
        <v/>
      </c>
      <c r="B288" s="206" t="str">
        <f>IFERROR(IF(VLOOKUP(Table110[[#This Row],[Site ID]],'INPUT Western &amp; Southern Data'!$A$16:$S$300,12, FALSE) = "", "", VLOOKUP(Table110[[#This Row],[Site ID]],'INPUT Western &amp; Southern Data'!$A$16:$S$300,12, FALSE)), "")</f>
        <v/>
      </c>
      <c r="C288" s="206" t="str">
        <f>IFERROR(VLOOKUP(Table110[[#This Row],[Site ID]],'INPUT Western &amp; Southern Data'!$A$16:$S$300,15, FALSE), "")</f>
        <v/>
      </c>
      <c r="D288" s="207" t="str">
        <f>IF(ISBLANK('INPUT Western &amp; Southern Data'!Q296), "", 'INPUT Western &amp; Southern Data'!Q296)</f>
        <v/>
      </c>
    </row>
    <row r="289" spans="1:4" x14ac:dyDescent="0.3">
      <c r="A289" s="6" t="str">
        <f>IF(ISBLANK('INPUT Western &amp; Southern Data'!A297), "", 'INPUT Western &amp; Southern Data'!A297)</f>
        <v/>
      </c>
      <c r="B289" s="206" t="str">
        <f>IFERROR(IF(VLOOKUP(Table110[[#This Row],[Site ID]],'INPUT Western &amp; Southern Data'!$A$16:$S$300,12, FALSE) = "", "", VLOOKUP(Table110[[#This Row],[Site ID]],'INPUT Western &amp; Southern Data'!$A$16:$S$300,12, FALSE)), "")</f>
        <v/>
      </c>
      <c r="C289" s="206" t="str">
        <f>IFERROR(VLOOKUP(Table110[[#This Row],[Site ID]],'INPUT Western &amp; Southern Data'!$A$16:$S$300,15, FALSE), "")</f>
        <v/>
      </c>
      <c r="D289" s="207" t="str">
        <f>IF(ISBLANK('INPUT Western &amp; Southern Data'!Q297), "", 'INPUT Western &amp; Southern Data'!Q297)</f>
        <v/>
      </c>
    </row>
    <row r="290" spans="1:4" x14ac:dyDescent="0.3">
      <c r="A290" s="6" t="str">
        <f>IF(ISBLANK('INPUT Western &amp; Southern Data'!A298), "", 'INPUT Western &amp; Southern Data'!A298)</f>
        <v/>
      </c>
      <c r="B290" s="206" t="str">
        <f>IFERROR(IF(VLOOKUP(Table110[[#This Row],[Site ID]],'INPUT Western &amp; Southern Data'!$A$16:$S$300,12, FALSE) = "", "", VLOOKUP(Table110[[#This Row],[Site ID]],'INPUT Western &amp; Southern Data'!$A$16:$S$300,12, FALSE)), "")</f>
        <v/>
      </c>
      <c r="C290" s="206" t="str">
        <f>IFERROR(VLOOKUP(Table110[[#This Row],[Site ID]],'INPUT Western &amp; Southern Data'!$A$16:$S$300,15, FALSE), "")</f>
        <v/>
      </c>
      <c r="D290" s="207" t="str">
        <f>IF(ISBLANK('INPUT Western &amp; Southern Data'!Q298), "", 'INPUT Western &amp; Southern Data'!Q298)</f>
        <v/>
      </c>
    </row>
    <row r="291" spans="1:4" x14ac:dyDescent="0.3">
      <c r="A291" s="6" t="str">
        <f>IF(ISBLANK('INPUT Western &amp; Southern Data'!A299), "", 'INPUT Western &amp; Southern Data'!A299)</f>
        <v/>
      </c>
      <c r="B291" s="206" t="str">
        <f>IFERROR(IF(VLOOKUP(Table110[[#This Row],[Site ID]],'INPUT Western &amp; Southern Data'!$A$16:$S$300,12, FALSE) = "", "", VLOOKUP(Table110[[#This Row],[Site ID]],'INPUT Western &amp; Southern Data'!$A$16:$S$300,12, FALSE)), "")</f>
        <v/>
      </c>
      <c r="C291" s="206" t="str">
        <f>IFERROR(VLOOKUP(Table110[[#This Row],[Site ID]],'INPUT Western &amp; Southern Data'!$A$16:$S$300,15, FALSE), "")</f>
        <v/>
      </c>
      <c r="D291" s="207" t="str">
        <f>IF(ISBLANK('INPUT Western &amp; Southern Data'!Q299), "", 'INPUT Western &amp; Southern Data'!Q299)</f>
        <v/>
      </c>
    </row>
    <row r="292" spans="1:4" x14ac:dyDescent="0.3">
      <c r="A292" s="6" t="str">
        <f>IF(ISBLANK('INPUT Western &amp; Southern Data'!A300), "", 'INPUT Western &amp; Southern Data'!A300)</f>
        <v/>
      </c>
      <c r="B292" s="206" t="str">
        <f>IFERROR(IF(VLOOKUP(Table110[[#This Row],[Site ID]],'INPUT Western &amp; Southern Data'!$A$16:$S$300,12, FALSE) = "", "", VLOOKUP(Table110[[#This Row],[Site ID]],'INPUT Western &amp; Southern Data'!$A$16:$S$300,12, FALSE)), "")</f>
        <v/>
      </c>
      <c r="C292" s="206" t="str">
        <f>IFERROR(VLOOKUP(Table110[[#This Row],[Site ID]],'INPUT Western &amp; Southern Data'!$A$16:$S$300,15, FALSE), "")</f>
        <v/>
      </c>
      <c r="D292" s="207" t="str">
        <f>IF(ISBLANK('INPUT Western &amp; Southern Data'!Q300), "", 'INPUT Western &amp; Southern Data'!Q300)</f>
        <v/>
      </c>
    </row>
    <row r="293" spans="1:4" x14ac:dyDescent="0.3">
      <c r="A293" s="6" t="str">
        <f>IF(ISBLANK('INPUT Western &amp; Southern Data'!A301), "", 'INPUT Western &amp; Southern Data'!A301)</f>
        <v/>
      </c>
      <c r="B293" s="206" t="str">
        <f>IFERROR(IF(VLOOKUP(Table110[[#This Row],[Site ID]],'INPUT Western &amp; Southern Data'!$A$16:$S$300,12, FALSE) = "", "", VLOOKUP(Table110[[#This Row],[Site ID]],'INPUT Western &amp; Southern Data'!$A$16:$S$300,12, FALSE)), "")</f>
        <v/>
      </c>
      <c r="C293" s="206" t="str">
        <f>IFERROR(VLOOKUP(Table110[[#This Row],[Site ID]],'INPUT Western &amp; Southern Data'!$A$16:$S$300,15, FALSE), "")</f>
        <v/>
      </c>
      <c r="D293" s="207" t="str">
        <f>IF(ISBLANK('INPUT Western &amp; Southern Data'!Q301), "", 'INPUT Western &amp; Southern Data'!Q301)</f>
        <v/>
      </c>
    </row>
    <row r="294" spans="1:4" x14ac:dyDescent="0.3">
      <c r="A294" s="6" t="str">
        <f>IF(ISBLANK('INPUT Western &amp; Southern Data'!A302), "", 'INPUT Western &amp; Southern Data'!A302)</f>
        <v/>
      </c>
      <c r="B294" s="206" t="str">
        <f>IFERROR(IF(VLOOKUP(Table110[[#This Row],[Site ID]],'INPUT Western &amp; Southern Data'!$A$16:$S$300,12, FALSE) = "", "", VLOOKUP(Table110[[#This Row],[Site ID]],'INPUT Western &amp; Southern Data'!$A$16:$S$300,12, FALSE)), "")</f>
        <v/>
      </c>
      <c r="C294" s="206" t="str">
        <f>IFERROR(VLOOKUP(Table110[[#This Row],[Site ID]],'INPUT Western &amp; Southern Data'!$A$16:$S$300,15, FALSE), "")</f>
        <v/>
      </c>
      <c r="D294" s="207" t="str">
        <f>IF(ISBLANK('INPUT Western &amp; Southern Data'!Q302), "", 'INPUT Western &amp; Southern Data'!Q302)</f>
        <v/>
      </c>
    </row>
    <row r="295" spans="1:4" x14ac:dyDescent="0.3">
      <c r="A295" s="6" t="str">
        <f>IF(ISBLANK('INPUT Western &amp; Southern Data'!A303), "", 'INPUT Western &amp; Southern Data'!A303)</f>
        <v/>
      </c>
      <c r="B295" s="206" t="str">
        <f>IFERROR(IF(VLOOKUP(Table110[[#This Row],[Site ID]],'INPUT Western &amp; Southern Data'!$A$16:$S$300,12, FALSE) = "", "", VLOOKUP(Table110[[#This Row],[Site ID]],'INPUT Western &amp; Southern Data'!$A$16:$S$300,12, FALSE)), "")</f>
        <v/>
      </c>
      <c r="C295" s="206" t="str">
        <f>IFERROR(VLOOKUP(Table110[[#This Row],[Site ID]],'INPUT Western &amp; Southern Data'!$A$16:$S$300,15, FALSE), "")</f>
        <v/>
      </c>
      <c r="D295" s="207" t="str">
        <f>IF(ISBLANK('INPUT Western &amp; Southern Data'!Q303), "", 'INPUT Western &amp; Southern Data'!Q303)</f>
        <v/>
      </c>
    </row>
    <row r="296" spans="1:4" x14ac:dyDescent="0.3">
      <c r="A296" s="6" t="str">
        <f>IF(ISBLANK('INPUT Western &amp; Southern Data'!A304), "", 'INPUT Western &amp; Southern Data'!A304)</f>
        <v/>
      </c>
      <c r="B296" s="206" t="str">
        <f>IFERROR(IF(VLOOKUP(Table110[[#This Row],[Site ID]],'INPUT Western &amp; Southern Data'!$A$16:$S$300,12, FALSE) = "", "", VLOOKUP(Table110[[#This Row],[Site ID]],'INPUT Western &amp; Southern Data'!$A$16:$S$300,12, FALSE)), "")</f>
        <v/>
      </c>
      <c r="C296" s="206" t="str">
        <f>IFERROR(VLOOKUP(Table110[[#This Row],[Site ID]],'INPUT Western &amp; Southern Data'!$A$16:$S$300,15, FALSE), "")</f>
        <v/>
      </c>
      <c r="D296" s="207" t="str">
        <f>IF(ISBLANK('INPUT Western &amp; Southern Data'!Q304), "", 'INPUT Western &amp; Southern Data'!Q304)</f>
        <v/>
      </c>
    </row>
    <row r="297" spans="1:4" x14ac:dyDescent="0.3">
      <c r="A297" s="6" t="str">
        <f>IF(ISBLANK('INPUT Western &amp; Southern Data'!A305), "", 'INPUT Western &amp; Southern Data'!A305)</f>
        <v/>
      </c>
      <c r="B297" s="206" t="str">
        <f>IFERROR(IF(VLOOKUP(Table110[[#This Row],[Site ID]],'INPUT Western &amp; Southern Data'!$A$16:$S$300,12, FALSE) = "", "", VLOOKUP(Table110[[#This Row],[Site ID]],'INPUT Western &amp; Southern Data'!$A$16:$S$300,12, FALSE)), "")</f>
        <v/>
      </c>
      <c r="C297" s="206" t="str">
        <f>IFERROR(VLOOKUP(Table110[[#This Row],[Site ID]],'INPUT Western &amp; Southern Data'!$A$16:$S$300,15, FALSE), "")</f>
        <v/>
      </c>
      <c r="D297" s="207" t="str">
        <f>IF(ISBLANK('INPUT Western &amp; Southern Data'!Q305), "", 'INPUT Western &amp; Southern Data'!Q305)</f>
        <v/>
      </c>
    </row>
    <row r="298" spans="1:4" x14ac:dyDescent="0.3">
      <c r="A298" s="6" t="str">
        <f>IF(ISBLANK('INPUT Western &amp; Southern Data'!A306), "", 'INPUT Western &amp; Southern Data'!A306)</f>
        <v/>
      </c>
      <c r="B298" s="206" t="str">
        <f>IFERROR(IF(VLOOKUP(Table110[[#This Row],[Site ID]],'INPUT Western &amp; Southern Data'!$A$16:$S$300,12, FALSE) = "", "", VLOOKUP(Table110[[#This Row],[Site ID]],'INPUT Western &amp; Southern Data'!$A$16:$S$300,12, FALSE)), "")</f>
        <v/>
      </c>
      <c r="C298" s="206" t="str">
        <f>IFERROR(VLOOKUP(Table110[[#This Row],[Site ID]],'INPUT Western &amp; Southern Data'!$A$16:$S$300,15, FALSE), "")</f>
        <v/>
      </c>
      <c r="D298" s="207" t="str">
        <f>IF(ISBLANK('INPUT Western &amp; Southern Data'!Q306), "", 'INPUT Western &amp; Southern Data'!Q306)</f>
        <v/>
      </c>
    </row>
    <row r="299" spans="1:4" x14ac:dyDescent="0.3">
      <c r="A299" s="6" t="str">
        <f>IF(ISBLANK('INPUT Western &amp; Southern Data'!A307), "", 'INPUT Western &amp; Southern Data'!A307)</f>
        <v/>
      </c>
      <c r="B299" s="206" t="str">
        <f>IFERROR(IF(VLOOKUP(Table110[[#This Row],[Site ID]],'INPUT Western &amp; Southern Data'!$A$16:$S$300,12, FALSE) = "", "", VLOOKUP(Table110[[#This Row],[Site ID]],'INPUT Western &amp; Southern Data'!$A$16:$S$300,12, FALSE)), "")</f>
        <v/>
      </c>
      <c r="C299" s="206" t="str">
        <f>IFERROR(VLOOKUP(Table110[[#This Row],[Site ID]],'INPUT Western &amp; Southern Data'!$A$16:$S$300,15, FALSE), "")</f>
        <v/>
      </c>
      <c r="D299" s="207" t="str">
        <f>IF(ISBLANK('INPUT Western &amp; Southern Data'!Q307), "", 'INPUT Western &amp; Southern Data'!Q307)</f>
        <v/>
      </c>
    </row>
    <row r="300" spans="1:4" x14ac:dyDescent="0.3">
      <c r="A300" s="6" t="str">
        <f>IF(ISBLANK('INPUT Western &amp; Southern Data'!A308), "", 'INPUT Western &amp; Southern Data'!A308)</f>
        <v/>
      </c>
      <c r="B300" s="206" t="str">
        <f>IFERROR(IF(VLOOKUP(Table110[[#This Row],[Site ID]],'INPUT Western &amp; Southern Data'!$A$16:$S$300,12, FALSE) = "", "", VLOOKUP(Table110[[#This Row],[Site ID]],'INPUT Western &amp; Southern Data'!$A$16:$S$300,12, FALSE)), "")</f>
        <v/>
      </c>
      <c r="C300" s="206" t="str">
        <f>IFERROR(VLOOKUP(Table110[[#This Row],[Site ID]],'INPUT Western &amp; Southern Data'!$A$16:$S$300,15, FALSE), "")</f>
        <v/>
      </c>
      <c r="D300" s="207" t="str">
        <f>IF(ISBLANK('INPUT Western &amp; Southern Data'!Q308), "", 'INPUT Western &amp; Southern Data'!Q308)</f>
        <v/>
      </c>
    </row>
    <row r="301" spans="1:4" x14ac:dyDescent="0.3">
      <c r="A301" s="6" t="str">
        <f>IF(ISBLANK('INPUT Western &amp; Southern Data'!A309), "", 'INPUT Western &amp; Southern Data'!A309)</f>
        <v/>
      </c>
      <c r="B301" s="206" t="str">
        <f>IFERROR(IF(VLOOKUP(Table110[[#This Row],[Site ID]],'INPUT Western &amp; Southern Data'!$A$16:$S$300,12, FALSE) = "", "", VLOOKUP(Table110[[#This Row],[Site ID]],'INPUT Western &amp; Southern Data'!$A$16:$S$300,12, FALSE)), "")</f>
        <v/>
      </c>
      <c r="C301" s="206" t="str">
        <f>IFERROR(VLOOKUP(Table110[[#This Row],[Site ID]],'INPUT Western &amp; Southern Data'!$A$16:$S$300,15, FALSE), "")</f>
        <v/>
      </c>
      <c r="D301" s="207" t="str">
        <f>IF(ISBLANK('INPUT Western &amp; Southern Data'!Q309), "", 'INPUT Western &amp; Southern Data'!Q309)</f>
        <v/>
      </c>
    </row>
  </sheetData>
  <sheetProtection algorithmName="SHA-512" hashValue="dv+1SxO8jg+kWHG4txdEJRRNDd01Ug/B+5hIdt6Kw/Er5MqOlozdQeYWLz54MPpZJ9/d665IsHjNAbtBU/gPwQ==" saltValue="DSK+9MhRQy6AHQRqb7bf0w==" spinCount="100000" sheet="1" objects="1" scenarios="1" formatColumns="0" formatRows="0"/>
  <mergeCells count="6">
    <mergeCell ref="K21:N22"/>
    <mergeCell ref="B4:C4"/>
    <mergeCell ref="B5:C5"/>
    <mergeCell ref="G2:H2"/>
    <mergeCell ref="G3:H5"/>
    <mergeCell ref="K10:N11"/>
  </mergeCells>
  <conditionalFormatting sqref="G3:H5">
    <cfRule type="cellIs" dxfId="3" priority="1" operator="equal">
      <formula>"Unfortunately, the adaptive management targets are not met. Review your results and describe your adaptive management considerations in your annual report."</formula>
    </cfRule>
    <cfRule type="cellIs" dxfId="2" priority="2" operator="equal">
      <formula>"Congratulations on achieving the target!"</formula>
    </cfRule>
  </conditionalFormatting>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1"/>
  <sheetViews>
    <sheetView topLeftCell="A45" workbookViewId="0">
      <selection activeCell="O31" sqref="O31"/>
    </sheetView>
  </sheetViews>
  <sheetFormatPr defaultRowHeight="15" x14ac:dyDescent="0.25"/>
  <cols>
    <col min="1" max="1" width="11" customWidth="1"/>
    <col min="4" max="4" width="42.42578125" customWidth="1"/>
    <col min="5" max="5" width="12.85546875" customWidth="1"/>
  </cols>
  <sheetData>
    <row r="1" spans="1:13" ht="16.5" x14ac:dyDescent="0.3">
      <c r="A1" s="49" t="s">
        <v>9</v>
      </c>
      <c r="B1" s="49"/>
      <c r="C1" s="49"/>
      <c r="D1" s="49" t="s">
        <v>10</v>
      </c>
      <c r="E1" s="49">
        <v>0</v>
      </c>
      <c r="F1" s="49" t="s">
        <v>8</v>
      </c>
      <c r="G1" s="78" t="s">
        <v>22</v>
      </c>
      <c r="H1" s="49" t="s">
        <v>75</v>
      </c>
      <c r="I1" s="78"/>
      <c r="J1" s="78"/>
      <c r="K1" s="49"/>
      <c r="L1" s="78"/>
      <c r="M1" s="78"/>
    </row>
    <row r="2" spans="1:13" ht="16.5" x14ac:dyDescent="0.3">
      <c r="A2" s="49" t="s">
        <v>11</v>
      </c>
      <c r="B2" s="49"/>
      <c r="C2" s="49"/>
      <c r="D2" s="49" t="s">
        <v>12</v>
      </c>
      <c r="E2" s="49">
        <v>1</v>
      </c>
      <c r="F2" s="49" t="s">
        <v>13</v>
      </c>
      <c r="G2" s="78" t="s">
        <v>24</v>
      </c>
      <c r="H2" s="49" t="s">
        <v>75</v>
      </c>
      <c r="I2" s="78"/>
      <c r="J2" s="78"/>
      <c r="K2" s="49"/>
      <c r="L2" s="78"/>
      <c r="M2" s="78"/>
    </row>
    <row r="3" spans="1:13" ht="16.5" x14ac:dyDescent="0.3">
      <c r="A3" s="49" t="s">
        <v>14</v>
      </c>
      <c r="B3" s="49"/>
      <c r="C3" s="49"/>
      <c r="D3" s="49" t="s">
        <v>15</v>
      </c>
      <c r="E3" s="79" t="s">
        <v>115</v>
      </c>
      <c r="F3" s="49"/>
      <c r="G3" s="78" t="s">
        <v>28</v>
      </c>
      <c r="H3" s="49" t="s">
        <v>75</v>
      </c>
      <c r="I3" s="78"/>
      <c r="J3" s="78"/>
      <c r="K3" s="49"/>
      <c r="L3" s="78"/>
      <c r="M3" s="78"/>
    </row>
    <row r="4" spans="1:13" ht="16.5" x14ac:dyDescent="0.3">
      <c r="A4" s="49" t="s">
        <v>16</v>
      </c>
      <c r="B4" s="80"/>
      <c r="C4" s="49"/>
      <c r="D4" s="49" t="s">
        <v>17</v>
      </c>
      <c r="E4" s="81" t="s">
        <v>116</v>
      </c>
      <c r="F4" s="49"/>
      <c r="G4" s="78" t="s">
        <v>30</v>
      </c>
      <c r="H4" s="49" t="s">
        <v>75</v>
      </c>
      <c r="I4" s="78"/>
      <c r="J4" s="78"/>
      <c r="K4" s="49"/>
      <c r="L4" s="78"/>
      <c r="M4" s="78"/>
    </row>
    <row r="5" spans="1:13" ht="16.5" x14ac:dyDescent="0.3">
      <c r="A5" s="49" t="s">
        <v>18</v>
      </c>
      <c r="B5" s="49"/>
      <c r="C5" s="49"/>
      <c r="D5" s="49" t="s">
        <v>19</v>
      </c>
      <c r="E5" s="81" t="s">
        <v>117</v>
      </c>
      <c r="F5" s="49"/>
      <c r="G5" s="78" t="s">
        <v>31</v>
      </c>
      <c r="H5" s="49" t="s">
        <v>75</v>
      </c>
      <c r="I5" s="78"/>
      <c r="J5" s="78"/>
      <c r="K5" s="49"/>
      <c r="L5" s="78"/>
      <c r="M5" s="78"/>
    </row>
    <row r="6" spans="1:13" ht="16.5" x14ac:dyDescent="0.3">
      <c r="A6" s="49" t="s">
        <v>20</v>
      </c>
      <c r="B6" s="49"/>
      <c r="C6" s="49"/>
      <c r="D6" s="49" t="s">
        <v>21</v>
      </c>
      <c r="E6" s="81" t="s">
        <v>118</v>
      </c>
      <c r="F6" s="49"/>
      <c r="G6" s="78" t="s">
        <v>32</v>
      </c>
      <c r="H6" s="49" t="s">
        <v>75</v>
      </c>
      <c r="I6" s="78"/>
      <c r="J6" s="78"/>
      <c r="K6" s="49"/>
      <c r="L6" s="78"/>
      <c r="M6" s="78"/>
    </row>
    <row r="7" spans="1:13" ht="16.5" x14ac:dyDescent="0.3">
      <c r="A7" s="78" t="s">
        <v>22</v>
      </c>
      <c r="B7" s="49"/>
      <c r="C7" s="49"/>
      <c r="D7" s="49" t="s">
        <v>23</v>
      </c>
      <c r="E7" s="81" t="s">
        <v>119</v>
      </c>
      <c r="F7" s="49"/>
      <c r="G7" s="78" t="s">
        <v>33</v>
      </c>
      <c r="H7" s="49" t="s">
        <v>75</v>
      </c>
      <c r="I7" s="78"/>
      <c r="J7" s="78"/>
      <c r="K7" s="49"/>
      <c r="L7" s="78"/>
      <c r="M7" s="78"/>
    </row>
    <row r="8" spans="1:13" ht="16.5" x14ac:dyDescent="0.3">
      <c r="A8" s="78" t="s">
        <v>24</v>
      </c>
      <c r="B8" s="49"/>
      <c r="C8" s="49"/>
      <c r="D8" s="49"/>
      <c r="E8" s="49"/>
      <c r="F8" s="49"/>
      <c r="G8" s="78" t="s">
        <v>35</v>
      </c>
      <c r="H8" s="49" t="s">
        <v>75</v>
      </c>
      <c r="I8" s="78"/>
      <c r="J8" s="78"/>
      <c r="K8" s="49"/>
      <c r="L8" s="78"/>
      <c r="M8" s="78"/>
    </row>
    <row r="9" spans="1:13" ht="16.5" x14ac:dyDescent="0.3">
      <c r="A9" s="49" t="s">
        <v>25</v>
      </c>
      <c r="B9" s="49"/>
      <c r="C9" s="49"/>
      <c r="D9" s="49"/>
      <c r="E9" s="49"/>
      <c r="F9" s="49"/>
      <c r="G9" s="78" t="s">
        <v>36</v>
      </c>
      <c r="H9" s="49" t="s">
        <v>75</v>
      </c>
      <c r="I9" s="78"/>
      <c r="J9" s="78"/>
      <c r="K9" s="49"/>
      <c r="L9" s="78"/>
      <c r="M9" s="78"/>
    </row>
    <row r="10" spans="1:13" ht="16.5" x14ac:dyDescent="0.3">
      <c r="A10" s="49" t="s">
        <v>26</v>
      </c>
      <c r="B10" s="49"/>
      <c r="C10" s="49"/>
      <c r="D10" s="49"/>
      <c r="E10" s="49"/>
      <c r="F10" s="49"/>
      <c r="G10" s="78" t="s">
        <v>37</v>
      </c>
      <c r="H10" s="49" t="s">
        <v>75</v>
      </c>
      <c r="I10" s="78"/>
      <c r="J10" s="78"/>
      <c r="K10" s="49"/>
      <c r="L10" s="78"/>
      <c r="M10" s="78"/>
    </row>
    <row r="11" spans="1:13" ht="16.5" x14ac:dyDescent="0.3">
      <c r="A11" s="49" t="s">
        <v>27</v>
      </c>
      <c r="B11" s="49"/>
      <c r="C11" s="49"/>
      <c r="D11" s="49"/>
      <c r="E11" s="49"/>
      <c r="F11" s="49"/>
      <c r="G11" s="78" t="s">
        <v>38</v>
      </c>
      <c r="H11" s="49" t="s">
        <v>75</v>
      </c>
      <c r="I11" s="78"/>
      <c r="J11" s="78"/>
      <c r="K11" s="49"/>
      <c r="L11" s="78"/>
      <c r="M11" s="78"/>
    </row>
    <row r="12" spans="1:13" ht="16.5" x14ac:dyDescent="0.3">
      <c r="A12" s="78" t="s">
        <v>28</v>
      </c>
      <c r="B12" s="49"/>
      <c r="C12" s="49"/>
      <c r="D12" s="49"/>
      <c r="E12" s="49"/>
      <c r="F12" s="49"/>
      <c r="G12" s="78" t="s">
        <v>39</v>
      </c>
      <c r="H12" s="49" t="s">
        <v>75</v>
      </c>
      <c r="I12" s="78"/>
      <c r="J12" s="78"/>
      <c r="K12" s="49"/>
      <c r="L12" s="78"/>
      <c r="M12" s="78"/>
    </row>
    <row r="13" spans="1:13" ht="16.5" x14ac:dyDescent="0.3">
      <c r="A13" s="49" t="s">
        <v>29</v>
      </c>
      <c r="B13" s="49"/>
      <c r="C13" s="49"/>
      <c r="D13" s="49"/>
      <c r="E13" s="49"/>
      <c r="F13" s="49"/>
      <c r="G13" s="78" t="s">
        <v>40</v>
      </c>
      <c r="H13" s="49" t="s">
        <v>75</v>
      </c>
      <c r="I13" s="78"/>
      <c r="J13" s="78"/>
      <c r="K13" s="49"/>
      <c r="L13" s="78"/>
      <c r="M13" s="78"/>
    </row>
    <row r="14" spans="1:13" ht="16.5" x14ac:dyDescent="0.3">
      <c r="A14" s="78" t="s">
        <v>30</v>
      </c>
      <c r="B14" s="49"/>
      <c r="C14" s="49"/>
      <c r="D14" s="49"/>
      <c r="E14" s="49"/>
      <c r="F14" s="49"/>
      <c r="G14" s="78" t="s">
        <v>45</v>
      </c>
      <c r="H14" s="49" t="s">
        <v>75</v>
      </c>
      <c r="I14" s="78"/>
      <c r="J14" s="78"/>
      <c r="K14" s="49"/>
      <c r="L14" s="78"/>
      <c r="M14" s="78"/>
    </row>
    <row r="15" spans="1:13" ht="16.5" x14ac:dyDescent="0.3">
      <c r="A15" s="78" t="s">
        <v>31</v>
      </c>
      <c r="B15" s="49"/>
      <c r="C15" s="49"/>
      <c r="D15" s="49"/>
      <c r="E15" s="49"/>
      <c r="F15" s="49"/>
      <c r="G15" s="78" t="s">
        <v>44</v>
      </c>
      <c r="H15" s="49" t="s">
        <v>75</v>
      </c>
      <c r="I15" s="78"/>
      <c r="J15" s="78"/>
      <c r="K15" s="49"/>
      <c r="L15" s="78"/>
      <c r="M15" s="78"/>
    </row>
    <row r="16" spans="1:13" ht="16.5" x14ac:dyDescent="0.3">
      <c r="A16" s="78" t="s">
        <v>32</v>
      </c>
      <c r="B16" s="49"/>
      <c r="C16" s="49"/>
      <c r="D16" s="49"/>
      <c r="E16" s="49"/>
      <c r="F16" s="49"/>
      <c r="G16" s="78" t="s">
        <v>46</v>
      </c>
      <c r="H16" s="49" t="s">
        <v>75</v>
      </c>
      <c r="I16" s="78"/>
      <c r="J16" s="78"/>
      <c r="K16" s="49"/>
      <c r="L16" s="78"/>
      <c r="M16" s="78"/>
    </row>
    <row r="17" spans="1:13" ht="16.5" x14ac:dyDescent="0.3">
      <c r="A17" s="78" t="s">
        <v>33</v>
      </c>
      <c r="B17" s="49"/>
      <c r="C17" s="49"/>
      <c r="D17" s="49"/>
      <c r="E17" s="49"/>
      <c r="F17" s="49"/>
      <c r="G17" s="78" t="s">
        <v>47</v>
      </c>
      <c r="H17" s="49" t="s">
        <v>75</v>
      </c>
      <c r="I17" s="78"/>
      <c r="J17" s="78"/>
      <c r="K17" s="49"/>
      <c r="L17" s="78"/>
      <c r="M17" s="78"/>
    </row>
    <row r="18" spans="1:13" ht="16.5" x14ac:dyDescent="0.3">
      <c r="A18" s="49" t="s">
        <v>34</v>
      </c>
      <c r="B18" s="49"/>
      <c r="C18" s="49"/>
      <c r="D18" s="49"/>
      <c r="E18" s="49"/>
      <c r="F18" s="49"/>
      <c r="G18" s="78" t="s">
        <v>50</v>
      </c>
      <c r="H18" s="49" t="s">
        <v>75</v>
      </c>
      <c r="I18" s="78"/>
      <c r="J18" s="78"/>
      <c r="K18" s="49"/>
      <c r="L18" s="78"/>
      <c r="M18" s="78"/>
    </row>
    <row r="19" spans="1:13" ht="16.5" x14ac:dyDescent="0.3">
      <c r="A19" s="78" t="s">
        <v>35</v>
      </c>
      <c r="B19" s="49"/>
      <c r="C19" s="49"/>
      <c r="D19" s="49"/>
      <c r="E19" s="49"/>
      <c r="F19" s="49"/>
      <c r="G19" s="78" t="s">
        <v>51</v>
      </c>
      <c r="H19" s="49" t="s">
        <v>75</v>
      </c>
      <c r="I19" s="78"/>
      <c r="J19" s="78"/>
      <c r="K19" s="49"/>
      <c r="L19" s="78"/>
      <c r="M19" s="78"/>
    </row>
    <row r="20" spans="1:13" ht="16.5" x14ac:dyDescent="0.3">
      <c r="A20" s="78" t="s">
        <v>36</v>
      </c>
      <c r="B20" s="49"/>
      <c r="C20" s="49"/>
      <c r="D20" s="49"/>
      <c r="E20" s="49"/>
      <c r="F20" s="49"/>
      <c r="G20" s="78" t="s">
        <v>54</v>
      </c>
      <c r="H20" s="49" t="s">
        <v>75</v>
      </c>
      <c r="I20" s="78"/>
      <c r="J20" s="78"/>
      <c r="K20" s="49"/>
      <c r="L20" s="78"/>
      <c r="M20" s="78"/>
    </row>
    <row r="21" spans="1:13" ht="16.5" x14ac:dyDescent="0.3">
      <c r="A21" s="78" t="s">
        <v>37</v>
      </c>
      <c r="B21" s="49"/>
      <c r="C21" s="49"/>
      <c r="D21" s="49"/>
      <c r="E21" s="49"/>
      <c r="F21" s="49"/>
      <c r="G21" s="78" t="s">
        <v>55</v>
      </c>
      <c r="H21" s="49" t="s">
        <v>75</v>
      </c>
      <c r="I21" s="78"/>
      <c r="J21" s="78"/>
      <c r="K21" s="49"/>
      <c r="L21" s="78"/>
      <c r="M21" s="78"/>
    </row>
    <row r="22" spans="1:13" ht="16.5" x14ac:dyDescent="0.3">
      <c r="A22" s="78" t="s">
        <v>38</v>
      </c>
      <c r="B22" s="49"/>
      <c r="C22" s="49"/>
      <c r="D22" s="49"/>
      <c r="E22" s="49"/>
      <c r="F22" s="49"/>
      <c r="G22" s="78" t="s">
        <v>57</v>
      </c>
      <c r="H22" s="49" t="s">
        <v>75</v>
      </c>
      <c r="I22" s="78"/>
      <c r="J22" s="78"/>
      <c r="K22" s="49"/>
      <c r="L22" s="78"/>
      <c r="M22" s="78"/>
    </row>
    <row r="23" spans="1:13" ht="16.5" x14ac:dyDescent="0.3">
      <c r="A23" s="78" t="s">
        <v>39</v>
      </c>
      <c r="B23" s="49"/>
      <c r="C23" s="49"/>
      <c r="D23" s="49"/>
      <c r="E23" s="49"/>
      <c r="F23" s="49"/>
      <c r="G23" s="78" t="s">
        <v>61</v>
      </c>
      <c r="H23" s="49" t="s">
        <v>75</v>
      </c>
      <c r="I23" s="78"/>
      <c r="J23" s="78"/>
      <c r="K23" s="49"/>
      <c r="L23" s="78"/>
      <c r="M23" s="78"/>
    </row>
    <row r="24" spans="1:13" ht="16.5" x14ac:dyDescent="0.3">
      <c r="A24" s="78" t="s">
        <v>40</v>
      </c>
      <c r="B24" s="49"/>
      <c r="C24" s="49"/>
      <c r="D24" s="49"/>
      <c r="E24" s="49"/>
      <c r="F24" s="49"/>
      <c r="G24" s="78" t="s">
        <v>62</v>
      </c>
      <c r="H24" s="49" t="s">
        <v>75</v>
      </c>
      <c r="I24" s="78"/>
      <c r="J24" s="78"/>
      <c r="K24" s="49"/>
      <c r="L24" s="78"/>
      <c r="M24" s="78"/>
    </row>
    <row r="25" spans="1:13" ht="16.5" x14ac:dyDescent="0.3">
      <c r="A25" s="78" t="s">
        <v>41</v>
      </c>
      <c r="B25" s="49"/>
      <c r="C25" s="49"/>
      <c r="D25" s="49"/>
      <c r="E25" s="49"/>
      <c r="F25" s="49"/>
      <c r="G25" s="78" t="s">
        <v>64</v>
      </c>
      <c r="H25" s="49" t="s">
        <v>75</v>
      </c>
      <c r="I25" s="78"/>
      <c r="J25" s="78"/>
      <c r="K25" s="49"/>
      <c r="L25" s="78"/>
      <c r="M25" s="78"/>
    </row>
    <row r="26" spans="1:13" ht="16.5" x14ac:dyDescent="0.3">
      <c r="A26" s="78" t="s">
        <v>42</v>
      </c>
      <c r="B26" s="49"/>
      <c r="C26" s="49"/>
      <c r="D26" s="49"/>
      <c r="E26" s="49"/>
      <c r="F26" s="49"/>
      <c r="G26" s="78" t="s">
        <v>65</v>
      </c>
      <c r="H26" s="49" t="s">
        <v>75</v>
      </c>
      <c r="I26" s="78"/>
      <c r="J26" s="78"/>
      <c r="K26" s="49"/>
      <c r="L26" s="78"/>
      <c r="M26" s="78"/>
    </row>
    <row r="27" spans="1:13" ht="16.5" x14ac:dyDescent="0.3">
      <c r="A27" s="78" t="s">
        <v>43</v>
      </c>
      <c r="B27" s="49"/>
      <c r="C27" s="49"/>
      <c r="D27" s="49"/>
      <c r="E27" s="49"/>
      <c r="F27" s="49"/>
      <c r="G27" s="49" t="s">
        <v>11</v>
      </c>
      <c r="H27" s="49" t="s">
        <v>76</v>
      </c>
      <c r="I27" s="78"/>
      <c r="J27" s="78"/>
      <c r="K27" s="78"/>
      <c r="L27" s="78"/>
      <c r="M27" s="78"/>
    </row>
    <row r="28" spans="1:13" ht="16.5" x14ac:dyDescent="0.3">
      <c r="A28" s="78" t="s">
        <v>44</v>
      </c>
      <c r="B28" s="49"/>
      <c r="C28" s="49"/>
      <c r="D28" s="49"/>
      <c r="E28" s="49"/>
      <c r="F28" s="49"/>
      <c r="G28" s="49" t="s">
        <v>9</v>
      </c>
      <c r="H28" s="49" t="s">
        <v>76</v>
      </c>
      <c r="I28" s="78"/>
      <c r="J28" s="78"/>
      <c r="K28" s="78"/>
      <c r="L28" s="78"/>
      <c r="M28" s="78"/>
    </row>
    <row r="29" spans="1:13" ht="16.5" x14ac:dyDescent="0.3">
      <c r="A29" s="78" t="s">
        <v>45</v>
      </c>
      <c r="B29" s="49"/>
      <c r="C29" s="49"/>
      <c r="D29" s="49"/>
      <c r="E29" s="49"/>
      <c r="F29" s="49"/>
      <c r="G29" s="49" t="s">
        <v>16</v>
      </c>
      <c r="H29" s="49" t="s">
        <v>76</v>
      </c>
      <c r="I29" s="78"/>
      <c r="J29" s="78"/>
      <c r="K29" s="78"/>
      <c r="L29" s="78"/>
      <c r="M29" s="78"/>
    </row>
    <row r="30" spans="1:13" ht="16.5" x14ac:dyDescent="0.3">
      <c r="A30" s="78" t="s">
        <v>46</v>
      </c>
      <c r="B30" s="49"/>
      <c r="C30" s="49"/>
      <c r="D30" s="49"/>
      <c r="E30" s="49"/>
      <c r="F30" s="49"/>
      <c r="G30" s="49" t="s">
        <v>14</v>
      </c>
      <c r="H30" s="49" t="s">
        <v>76</v>
      </c>
      <c r="I30" s="78"/>
      <c r="J30" s="78"/>
      <c r="K30" s="78"/>
      <c r="L30" s="78"/>
      <c r="M30" s="78"/>
    </row>
    <row r="31" spans="1:13" ht="16.5" x14ac:dyDescent="0.3">
      <c r="A31" s="78" t="s">
        <v>47</v>
      </c>
      <c r="B31" s="49"/>
      <c r="C31" s="49"/>
      <c r="D31" s="49"/>
      <c r="E31" s="49"/>
      <c r="F31" s="49"/>
      <c r="G31" s="49" t="s">
        <v>18</v>
      </c>
      <c r="H31" s="49" t="s">
        <v>76</v>
      </c>
      <c r="I31" s="78"/>
      <c r="J31" s="78"/>
      <c r="K31" s="78"/>
      <c r="L31" s="78"/>
      <c r="M31" s="78"/>
    </row>
    <row r="32" spans="1:13" ht="16.5" x14ac:dyDescent="0.3">
      <c r="A32" s="78" t="s">
        <v>48</v>
      </c>
      <c r="B32" s="49"/>
      <c r="C32" s="49"/>
      <c r="D32" s="49"/>
      <c r="E32" s="49"/>
      <c r="F32" s="49"/>
      <c r="G32" s="49" t="s">
        <v>20</v>
      </c>
      <c r="H32" s="49" t="s">
        <v>76</v>
      </c>
      <c r="I32" s="78"/>
      <c r="J32" s="78"/>
      <c r="K32" s="78"/>
      <c r="L32" s="78"/>
      <c r="M32" s="78"/>
    </row>
    <row r="33" spans="1:13" ht="16.5" x14ac:dyDescent="0.3">
      <c r="A33" s="78" t="s">
        <v>49</v>
      </c>
      <c r="B33" s="49"/>
      <c r="C33" s="49"/>
      <c r="D33" s="49"/>
      <c r="E33" s="49"/>
      <c r="F33" s="49"/>
      <c r="G33" s="49" t="s">
        <v>25</v>
      </c>
      <c r="H33" s="49" t="s">
        <v>76</v>
      </c>
      <c r="I33" s="78"/>
      <c r="J33" s="78"/>
      <c r="K33" s="78"/>
      <c r="L33" s="78"/>
      <c r="M33" s="78"/>
    </row>
    <row r="34" spans="1:13" ht="16.5" x14ac:dyDescent="0.3">
      <c r="A34" s="78" t="s">
        <v>50</v>
      </c>
      <c r="B34" s="49"/>
      <c r="C34" s="49"/>
      <c r="D34" s="49"/>
      <c r="E34" s="49"/>
      <c r="F34" s="49"/>
      <c r="G34" s="49" t="s">
        <v>26</v>
      </c>
      <c r="H34" s="49" t="s">
        <v>76</v>
      </c>
      <c r="I34" s="78"/>
      <c r="J34" s="78"/>
      <c r="K34" s="78"/>
      <c r="L34" s="78"/>
      <c r="M34" s="78"/>
    </row>
    <row r="35" spans="1:13" ht="16.5" x14ac:dyDescent="0.3">
      <c r="A35" s="78" t="s">
        <v>51</v>
      </c>
      <c r="B35" s="49"/>
      <c r="C35" s="49"/>
      <c r="D35" s="49"/>
      <c r="E35" s="49"/>
      <c r="F35" s="49"/>
      <c r="G35" s="49" t="s">
        <v>27</v>
      </c>
      <c r="H35" s="49" t="s">
        <v>76</v>
      </c>
      <c r="I35" s="78"/>
      <c r="J35" s="78"/>
      <c r="K35" s="78"/>
      <c r="L35" s="78"/>
      <c r="M35" s="78"/>
    </row>
    <row r="36" spans="1:13" ht="16.5" x14ac:dyDescent="0.3">
      <c r="A36" s="78" t="s">
        <v>52</v>
      </c>
      <c r="B36" s="49"/>
      <c r="C36" s="49"/>
      <c r="D36" s="49"/>
      <c r="E36" s="49"/>
      <c r="F36" s="49"/>
      <c r="G36" s="49" t="s">
        <v>29</v>
      </c>
      <c r="H36" s="49" t="s">
        <v>76</v>
      </c>
      <c r="I36" s="78"/>
      <c r="J36" s="78"/>
      <c r="K36" s="78"/>
      <c r="L36" s="78"/>
      <c r="M36" s="78"/>
    </row>
    <row r="37" spans="1:13" ht="16.5" x14ac:dyDescent="0.3">
      <c r="A37" s="78" t="s">
        <v>53</v>
      </c>
      <c r="B37" s="49"/>
      <c r="C37" s="49"/>
      <c r="D37" s="49"/>
      <c r="E37" s="49"/>
      <c r="F37" s="49"/>
      <c r="G37" s="49" t="s">
        <v>34</v>
      </c>
      <c r="H37" s="49" t="s">
        <v>76</v>
      </c>
      <c r="I37" s="78"/>
      <c r="J37" s="78"/>
      <c r="K37" s="78"/>
      <c r="L37" s="78"/>
      <c r="M37" s="78"/>
    </row>
    <row r="38" spans="1:13" ht="16.5" x14ac:dyDescent="0.3">
      <c r="A38" s="78" t="s">
        <v>54</v>
      </c>
      <c r="B38" s="49"/>
      <c r="C38" s="49"/>
      <c r="D38" s="49"/>
      <c r="E38" s="49"/>
      <c r="F38" s="49"/>
      <c r="G38" s="78" t="s">
        <v>41</v>
      </c>
      <c r="H38" s="49" t="s">
        <v>76</v>
      </c>
      <c r="I38" s="78"/>
      <c r="J38" s="78"/>
      <c r="K38" s="78"/>
      <c r="L38" s="78"/>
      <c r="M38" s="78"/>
    </row>
    <row r="39" spans="1:13" ht="16.5" x14ac:dyDescent="0.3">
      <c r="A39" s="78" t="s">
        <v>55</v>
      </c>
      <c r="B39" s="49"/>
      <c r="C39" s="49"/>
      <c r="D39" s="49"/>
      <c r="E39" s="49"/>
      <c r="F39" s="49"/>
      <c r="G39" s="78" t="s">
        <v>42</v>
      </c>
      <c r="H39" s="49" t="s">
        <v>76</v>
      </c>
      <c r="I39" s="78"/>
      <c r="J39" s="78"/>
      <c r="K39" s="78"/>
      <c r="L39" s="78"/>
      <c r="M39" s="78"/>
    </row>
    <row r="40" spans="1:13" ht="16.5" x14ac:dyDescent="0.3">
      <c r="A40" s="78" t="s">
        <v>56</v>
      </c>
      <c r="B40" s="49"/>
      <c r="C40" s="49"/>
      <c r="D40" s="49"/>
      <c r="E40" s="49"/>
      <c r="F40" s="49"/>
      <c r="G40" s="78" t="s">
        <v>49</v>
      </c>
      <c r="H40" s="49" t="s">
        <v>76</v>
      </c>
      <c r="I40" s="78"/>
      <c r="J40" s="78"/>
      <c r="K40" s="78"/>
      <c r="L40" s="78"/>
      <c r="M40" s="78"/>
    </row>
    <row r="41" spans="1:13" ht="16.5" x14ac:dyDescent="0.3">
      <c r="A41" s="78" t="s">
        <v>57</v>
      </c>
      <c r="B41" s="49"/>
      <c r="C41" s="49"/>
      <c r="D41" s="49"/>
      <c r="E41" s="49"/>
      <c r="F41" s="49"/>
      <c r="G41" s="78" t="s">
        <v>48</v>
      </c>
      <c r="H41" s="49" t="s">
        <v>76</v>
      </c>
      <c r="I41" s="78"/>
      <c r="J41" s="78"/>
      <c r="K41" s="78"/>
      <c r="L41" s="78"/>
      <c r="M41" s="78"/>
    </row>
    <row r="42" spans="1:13" ht="16.5" x14ac:dyDescent="0.3">
      <c r="A42" s="78" t="s">
        <v>58</v>
      </c>
      <c r="B42" s="49"/>
      <c r="C42" s="49"/>
      <c r="D42" s="49"/>
      <c r="E42" s="49"/>
      <c r="F42" s="49"/>
      <c r="G42" s="78" t="s">
        <v>43</v>
      </c>
      <c r="H42" s="49" t="s">
        <v>76</v>
      </c>
      <c r="I42" s="78"/>
      <c r="J42" s="78"/>
      <c r="K42" s="78"/>
      <c r="L42" s="78"/>
      <c r="M42" s="78"/>
    </row>
    <row r="43" spans="1:13" ht="16.5" x14ac:dyDescent="0.3">
      <c r="A43" s="78" t="s">
        <v>59</v>
      </c>
      <c r="B43" s="49"/>
      <c r="C43" s="49"/>
      <c r="D43" s="49"/>
      <c r="E43" s="49"/>
      <c r="F43" s="49"/>
      <c r="G43" s="78" t="s">
        <v>52</v>
      </c>
      <c r="H43" s="49" t="s">
        <v>76</v>
      </c>
      <c r="I43" s="78"/>
      <c r="J43" s="78"/>
      <c r="K43" s="78"/>
      <c r="L43" s="78"/>
      <c r="M43" s="78"/>
    </row>
    <row r="44" spans="1:13" ht="16.5" x14ac:dyDescent="0.3">
      <c r="A44" s="78" t="s">
        <v>60</v>
      </c>
      <c r="B44" s="49"/>
      <c r="C44" s="49"/>
      <c r="D44" s="49"/>
      <c r="E44" s="49"/>
      <c r="F44" s="49"/>
      <c r="G44" s="78" t="s">
        <v>53</v>
      </c>
      <c r="H44" s="49" t="s">
        <v>76</v>
      </c>
      <c r="I44" s="78"/>
      <c r="J44" s="78"/>
      <c r="K44" s="78"/>
      <c r="L44" s="78"/>
      <c r="M44" s="78"/>
    </row>
    <row r="45" spans="1:13" ht="16.5" x14ac:dyDescent="0.3">
      <c r="A45" s="78" t="s">
        <v>61</v>
      </c>
      <c r="B45" s="49"/>
      <c r="C45" s="49"/>
      <c r="D45" s="49"/>
      <c r="E45" s="49"/>
      <c r="F45" s="49"/>
      <c r="G45" s="78" t="s">
        <v>56</v>
      </c>
      <c r="H45" s="49" t="s">
        <v>76</v>
      </c>
      <c r="I45" s="78"/>
      <c r="J45" s="78"/>
      <c r="K45" s="78"/>
      <c r="L45" s="78"/>
      <c r="M45" s="78"/>
    </row>
    <row r="46" spans="1:13" ht="16.5" x14ac:dyDescent="0.3">
      <c r="A46" s="78" t="s">
        <v>62</v>
      </c>
      <c r="B46" s="49"/>
      <c r="C46" s="49"/>
      <c r="D46" s="49"/>
      <c r="E46" s="49"/>
      <c r="F46" s="49"/>
      <c r="G46" s="78" t="s">
        <v>58</v>
      </c>
      <c r="H46" s="49" t="s">
        <v>76</v>
      </c>
      <c r="I46" s="78"/>
      <c r="J46" s="78"/>
      <c r="K46" s="78"/>
      <c r="L46" s="78"/>
      <c r="M46" s="78"/>
    </row>
    <row r="47" spans="1:13" ht="16.5" x14ac:dyDescent="0.3">
      <c r="A47" s="78" t="s">
        <v>63</v>
      </c>
      <c r="B47" s="49"/>
      <c r="C47" s="49"/>
      <c r="D47" s="49"/>
      <c r="E47" s="49"/>
      <c r="F47" s="49"/>
      <c r="G47" s="78" t="s">
        <v>59</v>
      </c>
      <c r="H47" s="49" t="s">
        <v>76</v>
      </c>
      <c r="I47" s="78"/>
      <c r="J47" s="78"/>
      <c r="K47" s="78"/>
      <c r="L47" s="78"/>
      <c r="M47" s="78"/>
    </row>
    <row r="48" spans="1:13" ht="16.5" x14ac:dyDescent="0.3">
      <c r="A48" s="78" t="s">
        <v>64</v>
      </c>
      <c r="B48" s="49"/>
      <c r="C48" s="49"/>
      <c r="D48" s="49"/>
      <c r="E48" s="49"/>
      <c r="F48" s="49"/>
      <c r="G48" s="78" t="s">
        <v>60</v>
      </c>
      <c r="H48" s="49" t="s">
        <v>76</v>
      </c>
      <c r="I48" s="78"/>
      <c r="J48" s="78"/>
      <c r="K48" s="78"/>
      <c r="L48" s="78"/>
      <c r="M48" s="78"/>
    </row>
    <row r="49" spans="1:13" ht="16.5" x14ac:dyDescent="0.3">
      <c r="A49" s="78" t="s">
        <v>65</v>
      </c>
      <c r="B49" s="49"/>
      <c r="C49" s="49"/>
      <c r="D49" s="49"/>
      <c r="E49" s="49"/>
      <c r="F49" s="49"/>
      <c r="G49" s="78" t="s">
        <v>63</v>
      </c>
      <c r="H49" s="49" t="s">
        <v>76</v>
      </c>
      <c r="I49" s="78"/>
      <c r="J49" s="78"/>
      <c r="K49" s="78"/>
      <c r="L49" s="78"/>
      <c r="M49" s="78"/>
    </row>
    <row r="50" spans="1:13" ht="16.5" x14ac:dyDescent="0.3">
      <c r="A50" s="78" t="s">
        <v>66</v>
      </c>
      <c r="B50" s="78"/>
      <c r="C50" s="78"/>
      <c r="D50" s="78"/>
      <c r="E50" s="78"/>
      <c r="F50" s="78"/>
      <c r="G50" s="78" t="s">
        <v>66</v>
      </c>
      <c r="H50" s="49" t="s">
        <v>76</v>
      </c>
      <c r="I50" s="78"/>
      <c r="J50" s="78"/>
      <c r="K50" s="78"/>
      <c r="L50" s="78"/>
      <c r="M50" s="78"/>
    </row>
    <row r="51" spans="1:13" x14ac:dyDescent="0.25">
      <c r="A51" s="78"/>
      <c r="B51" s="78"/>
      <c r="C51" s="78"/>
      <c r="D51" s="78"/>
      <c r="E51" s="78"/>
      <c r="F51" s="78"/>
      <c r="G51" s="78"/>
      <c r="H51" s="78"/>
      <c r="I51" s="78"/>
      <c r="J51" s="78"/>
      <c r="K51" s="78"/>
      <c r="L51" s="78"/>
      <c r="M51" s="78"/>
    </row>
    <row r="52" spans="1:13" x14ac:dyDescent="0.25">
      <c r="A52" s="78"/>
      <c r="B52" s="78"/>
      <c r="C52" s="78"/>
      <c r="D52" s="78"/>
      <c r="E52" s="78"/>
      <c r="F52" s="78"/>
      <c r="G52" s="78"/>
      <c r="H52" s="78"/>
      <c r="I52" s="78"/>
      <c r="J52" s="78"/>
      <c r="K52" s="78"/>
      <c r="L52" s="78"/>
      <c r="M52" s="78"/>
    </row>
    <row r="53" spans="1:13" x14ac:dyDescent="0.25">
      <c r="A53" s="78"/>
      <c r="B53" s="78"/>
      <c r="C53" s="78"/>
      <c r="D53" s="78"/>
      <c r="E53" s="78"/>
      <c r="F53" s="78"/>
      <c r="G53" s="78"/>
      <c r="H53" s="78"/>
      <c r="I53" s="78"/>
      <c r="J53" s="78"/>
      <c r="K53" s="78"/>
      <c r="L53" s="78"/>
      <c r="M53" s="78"/>
    </row>
    <row r="54" spans="1:13" x14ac:dyDescent="0.25">
      <c r="A54" s="78"/>
      <c r="B54" s="78"/>
      <c r="C54" s="78"/>
      <c r="D54" s="78"/>
      <c r="E54" s="78"/>
      <c r="F54" s="78"/>
      <c r="G54" s="78"/>
      <c r="H54" s="78"/>
      <c r="I54" s="78"/>
      <c r="J54" s="78"/>
      <c r="K54" s="78"/>
      <c r="L54" s="78"/>
      <c r="M54" s="78"/>
    </row>
    <row r="55" spans="1:13" ht="16.5" x14ac:dyDescent="0.3">
      <c r="A55" s="56" t="s">
        <v>122</v>
      </c>
      <c r="B55" s="78">
        <v>0</v>
      </c>
      <c r="C55" s="78"/>
      <c r="D55" s="78"/>
      <c r="E55" s="78"/>
      <c r="F55" s="78"/>
      <c r="G55" s="78"/>
      <c r="H55" s="78"/>
      <c r="I55" s="78"/>
      <c r="J55" s="78"/>
      <c r="K55" s="78"/>
      <c r="L55" s="78"/>
      <c r="M55" s="78"/>
    </row>
    <row r="56" spans="1:13" ht="16.5" x14ac:dyDescent="0.3">
      <c r="A56" s="56" t="s">
        <v>123</v>
      </c>
      <c r="B56" s="49">
        <v>6</v>
      </c>
      <c r="C56" s="78"/>
      <c r="D56" s="78"/>
      <c r="E56" s="78"/>
      <c r="F56" s="78"/>
      <c r="G56" s="78"/>
      <c r="H56" s="78"/>
      <c r="I56" s="78"/>
      <c r="J56" s="78"/>
      <c r="K56" s="78"/>
      <c r="L56" s="78"/>
      <c r="M56" s="78"/>
    </row>
    <row r="57" spans="1:13" ht="16.5" x14ac:dyDescent="0.3">
      <c r="A57" s="56" t="s">
        <v>124</v>
      </c>
      <c r="B57" s="49">
        <v>18</v>
      </c>
      <c r="C57" s="78"/>
      <c r="D57" s="78"/>
      <c r="E57" s="78"/>
      <c r="F57" s="78"/>
      <c r="G57" s="78"/>
      <c r="H57" s="78"/>
      <c r="I57" s="78"/>
      <c r="J57" s="78"/>
      <c r="K57" s="78"/>
      <c r="L57" s="78"/>
      <c r="M57" s="78"/>
    </row>
    <row r="58" spans="1:13" ht="16.5" x14ac:dyDescent="0.3">
      <c r="A58" s="56" t="s">
        <v>125</v>
      </c>
      <c r="B58" s="49">
        <v>38</v>
      </c>
      <c r="C58" s="78"/>
      <c r="D58" s="78"/>
      <c r="E58" s="78"/>
      <c r="F58" s="78"/>
      <c r="G58" s="78"/>
      <c r="H58" s="78"/>
      <c r="I58" s="78"/>
      <c r="J58" s="78"/>
      <c r="K58" s="78"/>
      <c r="L58" s="78"/>
      <c r="M58" s="78"/>
    </row>
    <row r="59" spans="1:13" ht="16.5" x14ac:dyDescent="0.3">
      <c r="A59" s="56" t="s">
        <v>126</v>
      </c>
      <c r="B59" s="49">
        <v>63</v>
      </c>
      <c r="C59" s="78"/>
      <c r="D59" s="78"/>
      <c r="E59" s="78"/>
      <c r="F59" s="78"/>
      <c r="G59" s="78"/>
      <c r="H59" s="78"/>
      <c r="I59" s="78"/>
      <c r="J59" s="78"/>
      <c r="K59" s="78"/>
      <c r="L59" s="78"/>
      <c r="M59" s="78"/>
    </row>
    <row r="60" spans="1:13" ht="16.5" x14ac:dyDescent="0.3">
      <c r="A60" s="56" t="s">
        <v>127</v>
      </c>
      <c r="B60" s="49">
        <v>88</v>
      </c>
      <c r="C60" s="78"/>
      <c r="D60" s="78"/>
      <c r="E60" s="78"/>
      <c r="F60" s="78"/>
      <c r="G60" s="78"/>
      <c r="H60" s="78"/>
      <c r="I60" s="78"/>
      <c r="J60" s="78"/>
      <c r="K60" s="78"/>
      <c r="L60" s="78"/>
      <c r="M60" s="78"/>
    </row>
    <row r="61" spans="1:13" x14ac:dyDescent="0.25">
      <c r="A61" s="78"/>
      <c r="B61" s="78"/>
      <c r="C61" s="78"/>
      <c r="D61" s="78"/>
      <c r="E61" s="78"/>
      <c r="F61" s="78"/>
      <c r="G61" s="78"/>
      <c r="H61" s="78"/>
      <c r="I61" s="78"/>
      <c r="J61" s="78"/>
      <c r="K61" s="78"/>
      <c r="L61" s="78"/>
      <c r="M61" s="78"/>
    </row>
    <row r="62" spans="1:13" x14ac:dyDescent="0.25">
      <c r="A62" s="78"/>
      <c r="B62" s="78"/>
      <c r="C62" s="78"/>
      <c r="D62" s="78"/>
      <c r="E62" s="78"/>
      <c r="F62" s="78"/>
      <c r="G62" s="78"/>
      <c r="H62" s="78"/>
      <c r="I62" s="78"/>
      <c r="J62" s="78"/>
      <c r="K62" s="78"/>
      <c r="L62" s="78"/>
      <c r="M62" s="78"/>
    </row>
    <row r="63" spans="1:13" x14ac:dyDescent="0.25">
      <c r="A63" s="78"/>
      <c r="B63" s="78"/>
      <c r="C63" s="78"/>
      <c r="D63" s="78"/>
      <c r="E63" s="78"/>
      <c r="F63" s="78"/>
      <c r="G63" s="78"/>
      <c r="H63" s="78"/>
      <c r="I63" s="78"/>
      <c r="J63" s="78"/>
      <c r="K63" s="78"/>
      <c r="L63" s="78"/>
      <c r="M63" s="78"/>
    </row>
    <row r="64" spans="1:13" x14ac:dyDescent="0.25">
      <c r="A64" s="78"/>
      <c r="B64" s="78"/>
      <c r="C64" s="78"/>
      <c r="D64" s="78"/>
      <c r="E64" s="78"/>
      <c r="F64" s="78"/>
      <c r="G64" s="78"/>
      <c r="H64" s="78"/>
      <c r="I64" s="78"/>
      <c r="J64" s="78"/>
      <c r="K64" s="78"/>
      <c r="L64" s="78"/>
      <c r="M64" s="78"/>
    </row>
    <row r="65" spans="1:13" x14ac:dyDescent="0.25">
      <c r="A65" s="78"/>
      <c r="B65" s="78"/>
      <c r="C65" s="78"/>
      <c r="D65" s="78"/>
      <c r="E65" s="78"/>
      <c r="F65" s="78"/>
      <c r="G65" s="78"/>
      <c r="H65" s="78"/>
      <c r="I65" s="78"/>
      <c r="J65" s="78"/>
      <c r="K65" s="78"/>
      <c r="L65" s="78"/>
      <c r="M65" s="78"/>
    </row>
    <row r="66" spans="1:13" x14ac:dyDescent="0.25">
      <c r="A66" s="78"/>
      <c r="B66" s="78"/>
      <c r="C66" s="78"/>
      <c r="D66" s="78"/>
      <c r="E66" s="78"/>
      <c r="F66" s="78"/>
      <c r="G66" s="78"/>
      <c r="H66" s="78"/>
      <c r="I66" s="78"/>
      <c r="J66" s="78"/>
      <c r="K66" s="78"/>
      <c r="L66" s="78"/>
      <c r="M66" s="78"/>
    </row>
    <row r="67" spans="1:13" x14ac:dyDescent="0.25">
      <c r="A67" s="78"/>
      <c r="B67" s="78"/>
      <c r="C67" s="78"/>
      <c r="D67" s="78"/>
      <c r="E67" s="78"/>
      <c r="F67" s="78"/>
      <c r="G67" s="78"/>
      <c r="H67" s="78"/>
      <c r="I67" s="78"/>
      <c r="J67" s="78"/>
      <c r="K67" s="78"/>
      <c r="L67" s="78"/>
      <c r="M67" s="78"/>
    </row>
    <row r="68" spans="1:13" x14ac:dyDescent="0.25">
      <c r="A68" s="78"/>
      <c r="B68" s="78"/>
      <c r="C68" s="78"/>
      <c r="D68" s="78"/>
      <c r="E68" s="78"/>
      <c r="F68" s="78"/>
      <c r="G68" s="78"/>
      <c r="H68" s="78"/>
      <c r="I68" s="78"/>
      <c r="J68" s="78"/>
      <c r="K68" s="78"/>
      <c r="L68" s="78"/>
      <c r="M68" s="78"/>
    </row>
    <row r="69" spans="1:13" x14ac:dyDescent="0.25">
      <c r="A69" s="78"/>
      <c r="B69" s="78"/>
      <c r="C69" s="78"/>
      <c r="D69" s="78"/>
      <c r="E69" s="78"/>
      <c r="F69" s="78"/>
      <c r="G69" s="78"/>
      <c r="H69" s="78"/>
      <c r="I69" s="78"/>
      <c r="J69" s="78"/>
      <c r="K69" s="78"/>
      <c r="L69" s="78"/>
      <c r="M69" s="78"/>
    </row>
    <row r="70" spans="1:13" x14ac:dyDescent="0.25">
      <c r="A70" s="78"/>
      <c r="B70" s="78"/>
      <c r="C70" s="78"/>
      <c r="D70" s="78"/>
      <c r="E70" s="78"/>
      <c r="F70" s="78"/>
      <c r="G70" s="78"/>
      <c r="H70" s="78"/>
      <c r="I70" s="78"/>
      <c r="J70" s="78"/>
      <c r="K70" s="78"/>
      <c r="L70" s="78"/>
      <c r="M70" s="78"/>
    </row>
    <row r="71" spans="1:13" x14ac:dyDescent="0.25">
      <c r="A71" s="78"/>
      <c r="B71" s="78"/>
      <c r="C71" s="78"/>
      <c r="D71" s="78"/>
      <c r="E71" s="78"/>
      <c r="F71" s="78"/>
      <c r="G71" s="78"/>
      <c r="H71" s="78"/>
      <c r="I71" s="78"/>
      <c r="J71" s="78"/>
      <c r="K71" s="78"/>
      <c r="L71" s="78"/>
      <c r="M71" s="78"/>
    </row>
    <row r="72" spans="1:13" x14ac:dyDescent="0.25">
      <c r="A72" s="78"/>
      <c r="B72" s="78"/>
      <c r="C72" s="78"/>
      <c r="D72" s="78"/>
      <c r="E72" s="78"/>
      <c r="F72" s="78"/>
      <c r="G72" s="78"/>
      <c r="H72" s="78"/>
      <c r="I72" s="78"/>
      <c r="J72" s="78"/>
      <c r="K72" s="78"/>
      <c r="L72" s="78"/>
      <c r="M72" s="78"/>
    </row>
    <row r="73" spans="1:13" x14ac:dyDescent="0.25">
      <c r="A73" s="78"/>
      <c r="B73" s="78"/>
      <c r="C73" s="78"/>
      <c r="D73" s="78"/>
      <c r="E73" s="78"/>
      <c r="F73" s="78"/>
      <c r="G73" s="78"/>
      <c r="H73" s="78"/>
      <c r="I73" s="78"/>
      <c r="J73" s="78"/>
      <c r="K73" s="78"/>
      <c r="L73" s="78"/>
      <c r="M73" s="78"/>
    </row>
    <row r="74" spans="1:13" x14ac:dyDescent="0.25">
      <c r="A74" s="78"/>
      <c r="B74" s="78"/>
      <c r="C74" s="78"/>
      <c r="D74" s="78"/>
      <c r="E74" s="78"/>
      <c r="F74" s="78"/>
      <c r="G74" s="78"/>
      <c r="H74" s="78"/>
      <c r="I74" s="78"/>
      <c r="J74" s="78"/>
      <c r="K74" s="78"/>
      <c r="L74" s="78"/>
      <c r="M74" s="78"/>
    </row>
    <row r="75" spans="1:13" x14ac:dyDescent="0.25">
      <c r="A75" s="78"/>
      <c r="B75" s="78"/>
      <c r="C75" s="78"/>
      <c r="D75" s="78"/>
      <c r="E75" s="78"/>
      <c r="F75" s="78"/>
      <c r="G75" s="78"/>
      <c r="H75" s="78"/>
      <c r="I75" s="78"/>
      <c r="J75" s="78"/>
      <c r="K75" s="78"/>
      <c r="L75" s="78"/>
      <c r="M75" s="78"/>
    </row>
    <row r="76" spans="1:13" x14ac:dyDescent="0.25">
      <c r="A76" s="78"/>
      <c r="B76" s="78"/>
      <c r="C76" s="78"/>
      <c r="D76" s="78"/>
      <c r="E76" s="78"/>
      <c r="F76" s="78"/>
      <c r="G76" s="78"/>
      <c r="H76" s="78"/>
      <c r="I76" s="78"/>
      <c r="J76" s="78"/>
      <c r="K76" s="78"/>
      <c r="L76" s="78"/>
      <c r="M76" s="78"/>
    </row>
    <row r="77" spans="1:13" x14ac:dyDescent="0.25">
      <c r="A77" s="78"/>
      <c r="B77" s="78"/>
      <c r="C77" s="78"/>
      <c r="D77" s="78"/>
      <c r="E77" s="78"/>
      <c r="F77" s="78"/>
      <c r="G77" s="78"/>
      <c r="H77" s="78"/>
      <c r="I77" s="78"/>
      <c r="J77" s="78"/>
      <c r="K77" s="78"/>
      <c r="L77" s="78"/>
      <c r="M77" s="78"/>
    </row>
    <row r="78" spans="1:13" x14ac:dyDescent="0.25">
      <c r="A78" s="78"/>
      <c r="B78" s="78"/>
      <c r="C78" s="78"/>
      <c r="D78" s="78"/>
      <c r="E78" s="78"/>
      <c r="F78" s="78"/>
      <c r="G78" s="78"/>
      <c r="H78" s="78"/>
      <c r="I78" s="78"/>
      <c r="J78" s="78"/>
      <c r="K78" s="78"/>
      <c r="L78" s="78"/>
      <c r="M78" s="78"/>
    </row>
    <row r="79" spans="1:13" x14ac:dyDescent="0.25">
      <c r="A79" s="78"/>
      <c r="B79" s="78"/>
      <c r="C79" s="78"/>
      <c r="D79" s="78"/>
      <c r="E79" s="78"/>
      <c r="F79" s="78"/>
      <c r="G79" s="78"/>
      <c r="H79" s="78"/>
      <c r="I79" s="78"/>
      <c r="J79" s="78"/>
      <c r="K79" s="78"/>
      <c r="L79" s="78"/>
      <c r="M79" s="78"/>
    </row>
    <row r="80" spans="1:13" x14ac:dyDescent="0.25">
      <c r="A80" s="78"/>
      <c r="B80" s="78"/>
      <c r="C80" s="78"/>
      <c r="D80" s="78"/>
      <c r="E80" s="78"/>
      <c r="F80" s="78"/>
      <c r="G80" s="78"/>
      <c r="H80" s="78"/>
      <c r="I80" s="78"/>
      <c r="J80" s="78"/>
      <c r="K80" s="78"/>
      <c r="L80" s="78"/>
      <c r="M80" s="78"/>
    </row>
    <row r="81" spans="1:13" x14ac:dyDescent="0.25">
      <c r="A81" s="78"/>
      <c r="B81" s="78"/>
      <c r="C81" s="78"/>
      <c r="D81" s="78"/>
      <c r="E81" s="78"/>
      <c r="F81" s="78"/>
      <c r="G81" s="78"/>
      <c r="H81" s="78"/>
      <c r="I81" s="78"/>
      <c r="J81" s="78"/>
      <c r="K81" s="78"/>
      <c r="L81" s="78"/>
      <c r="M81" s="78"/>
    </row>
    <row r="82" spans="1:13" x14ac:dyDescent="0.25">
      <c r="A82" s="78"/>
      <c r="B82" s="78"/>
      <c r="C82" s="78"/>
      <c r="D82" s="78"/>
      <c r="E82" s="78"/>
      <c r="F82" s="78"/>
      <c r="G82" s="78"/>
      <c r="H82" s="78"/>
      <c r="I82" s="78"/>
      <c r="J82" s="78"/>
      <c r="K82" s="78"/>
      <c r="L82" s="78"/>
      <c r="M82" s="78"/>
    </row>
    <row r="83" spans="1:13" x14ac:dyDescent="0.25">
      <c r="A83" s="78"/>
      <c r="B83" s="78"/>
      <c r="C83" s="78"/>
      <c r="D83" s="78"/>
      <c r="E83" s="78"/>
      <c r="F83" s="78"/>
      <c r="G83" s="78"/>
      <c r="H83" s="78"/>
      <c r="I83" s="78"/>
      <c r="J83" s="78"/>
      <c r="K83" s="78"/>
      <c r="L83" s="78"/>
      <c r="M83" s="78"/>
    </row>
    <row r="84" spans="1:13" x14ac:dyDescent="0.25">
      <c r="A84" s="78"/>
      <c r="B84" s="78"/>
      <c r="C84" s="78"/>
      <c r="D84" s="78"/>
      <c r="E84" s="78"/>
      <c r="F84" s="78"/>
      <c r="G84" s="78"/>
      <c r="H84" s="78"/>
      <c r="I84" s="78"/>
      <c r="J84" s="78"/>
      <c r="K84" s="78"/>
      <c r="L84" s="78"/>
      <c r="M84" s="78"/>
    </row>
    <row r="85" spans="1:13" x14ac:dyDescent="0.25">
      <c r="A85" s="78"/>
      <c r="B85" s="78"/>
      <c r="C85" s="78"/>
      <c r="D85" s="78"/>
      <c r="E85" s="78"/>
      <c r="F85" s="78"/>
      <c r="G85" s="78"/>
      <c r="H85" s="78"/>
      <c r="I85" s="78"/>
      <c r="J85" s="78"/>
      <c r="K85" s="78"/>
      <c r="L85" s="78"/>
      <c r="M85" s="78"/>
    </row>
    <row r="86" spans="1:13" x14ac:dyDescent="0.25">
      <c r="A86" s="78"/>
      <c r="B86" s="78"/>
      <c r="C86" s="78"/>
      <c r="D86" s="78"/>
      <c r="E86" s="78"/>
      <c r="F86" s="78"/>
      <c r="G86" s="78"/>
      <c r="H86" s="78"/>
      <c r="I86" s="78"/>
      <c r="J86" s="78"/>
      <c r="K86" s="78"/>
      <c r="L86" s="78"/>
      <c r="M86" s="78"/>
    </row>
    <row r="87" spans="1:13" x14ac:dyDescent="0.25">
      <c r="A87" s="78"/>
      <c r="B87" s="78"/>
      <c r="C87" s="78"/>
      <c r="D87" s="78"/>
      <c r="E87" s="78"/>
      <c r="F87" s="78"/>
      <c r="G87" s="78"/>
      <c r="H87" s="78"/>
      <c r="I87" s="78"/>
      <c r="J87" s="78"/>
      <c r="K87" s="78"/>
      <c r="L87" s="78"/>
      <c r="M87" s="78"/>
    </row>
    <row r="88" spans="1:13" x14ac:dyDescent="0.25">
      <c r="A88" s="78"/>
      <c r="B88" s="78"/>
      <c r="C88" s="78"/>
      <c r="D88" s="78"/>
      <c r="E88" s="78"/>
      <c r="F88" s="78"/>
      <c r="G88" s="78"/>
      <c r="H88" s="78"/>
      <c r="I88" s="78"/>
      <c r="J88" s="78"/>
      <c r="K88" s="78"/>
      <c r="L88" s="78"/>
      <c r="M88" s="78"/>
    </row>
    <row r="89" spans="1:13" x14ac:dyDescent="0.25">
      <c r="A89" s="78"/>
      <c r="B89" s="78"/>
      <c r="C89" s="78"/>
      <c r="D89" s="78"/>
      <c r="E89" s="78"/>
      <c r="F89" s="78"/>
      <c r="G89" s="78"/>
      <c r="H89" s="78"/>
      <c r="I89" s="78"/>
      <c r="J89" s="78"/>
      <c r="K89" s="78"/>
      <c r="L89" s="78"/>
      <c r="M89" s="78"/>
    </row>
    <row r="90" spans="1:13" x14ac:dyDescent="0.25">
      <c r="A90" s="78"/>
      <c r="B90" s="78"/>
      <c r="C90" s="78"/>
      <c r="D90" s="78"/>
      <c r="E90" s="78"/>
      <c r="F90" s="78"/>
      <c r="G90" s="78"/>
      <c r="H90" s="78"/>
      <c r="I90" s="78"/>
      <c r="J90" s="78"/>
      <c r="K90" s="78"/>
      <c r="L90" s="78"/>
      <c r="M90" s="78"/>
    </row>
    <row r="91" spans="1:13" x14ac:dyDescent="0.25">
      <c r="A91" s="78"/>
      <c r="B91" s="78"/>
      <c r="C91" s="78"/>
      <c r="D91" s="78"/>
      <c r="E91" s="78"/>
      <c r="F91" s="78"/>
      <c r="G91" s="78"/>
      <c r="H91" s="78"/>
      <c r="I91" s="78"/>
      <c r="J91" s="78"/>
      <c r="K91" s="78"/>
      <c r="L91" s="78"/>
      <c r="M91" s="7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K51"/>
  <sheetViews>
    <sheetView workbookViewId="0">
      <selection activeCell="C8" sqref="C8"/>
    </sheetView>
  </sheetViews>
  <sheetFormatPr defaultRowHeight="15" x14ac:dyDescent="0.25"/>
  <cols>
    <col min="1" max="1" width="11" customWidth="1"/>
    <col min="4" max="4" width="42.42578125" customWidth="1"/>
    <col min="5" max="5" width="12.7109375" customWidth="1"/>
    <col min="8" max="8" width="28.5703125" customWidth="1"/>
  </cols>
  <sheetData>
    <row r="1" spans="1:11" x14ac:dyDescent="0.25">
      <c r="A1" t="s">
        <v>177</v>
      </c>
      <c r="B1" t="s">
        <v>178</v>
      </c>
      <c r="C1" t="s">
        <v>179</v>
      </c>
      <c r="D1" t="s">
        <v>180</v>
      </c>
      <c r="F1" t="s">
        <v>181</v>
      </c>
      <c r="G1" t="s">
        <v>177</v>
      </c>
      <c r="H1" t="s">
        <v>182</v>
      </c>
    </row>
    <row r="2" spans="1:11" ht="16.5" x14ac:dyDescent="0.3">
      <c r="A2" s="6" t="s">
        <v>9</v>
      </c>
      <c r="B2" s="137" t="s">
        <v>122</v>
      </c>
      <c r="C2" s="140">
        <v>0</v>
      </c>
      <c r="D2" s="6" t="s">
        <v>10</v>
      </c>
      <c r="E2" s="6"/>
      <c r="F2" s="6" t="s">
        <v>8</v>
      </c>
      <c r="G2" t="s">
        <v>22</v>
      </c>
      <c r="H2" s="6" t="s">
        <v>75</v>
      </c>
      <c r="K2" s="6"/>
    </row>
    <row r="3" spans="1:11" ht="16.5" x14ac:dyDescent="0.3">
      <c r="A3" s="6" t="s">
        <v>11</v>
      </c>
      <c r="B3" s="137" t="s">
        <v>123</v>
      </c>
      <c r="C3" s="140">
        <v>6</v>
      </c>
      <c r="D3" s="6" t="s">
        <v>12</v>
      </c>
      <c r="E3" s="6"/>
      <c r="F3" s="6" t="s">
        <v>13</v>
      </c>
      <c r="G3" t="s">
        <v>24</v>
      </c>
      <c r="H3" s="6" t="s">
        <v>75</v>
      </c>
      <c r="K3" s="6"/>
    </row>
    <row r="4" spans="1:11" ht="16.5" x14ac:dyDescent="0.3">
      <c r="A4" s="6" t="s">
        <v>14</v>
      </c>
      <c r="B4" s="138" t="s">
        <v>124</v>
      </c>
      <c r="C4" s="140">
        <v>18</v>
      </c>
      <c r="D4" s="6" t="s">
        <v>15</v>
      </c>
      <c r="E4" s="7"/>
      <c r="F4" s="6"/>
      <c r="G4" t="s">
        <v>28</v>
      </c>
      <c r="H4" s="6" t="s">
        <v>75</v>
      </c>
      <c r="K4" s="6"/>
    </row>
    <row r="5" spans="1:11" ht="16.5" x14ac:dyDescent="0.3">
      <c r="A5" s="6" t="s">
        <v>16</v>
      </c>
      <c r="B5" s="137" t="s">
        <v>125</v>
      </c>
      <c r="C5" s="140">
        <v>38</v>
      </c>
      <c r="D5" s="6" t="s">
        <v>17</v>
      </c>
      <c r="E5" s="8"/>
      <c r="F5" s="6"/>
      <c r="G5" t="s">
        <v>30</v>
      </c>
      <c r="H5" s="6" t="s">
        <v>75</v>
      </c>
      <c r="K5" s="6"/>
    </row>
    <row r="6" spans="1:11" ht="16.5" x14ac:dyDescent="0.3">
      <c r="A6" s="6" t="s">
        <v>18</v>
      </c>
      <c r="B6" s="137" t="s">
        <v>126</v>
      </c>
      <c r="C6" s="140">
        <v>63</v>
      </c>
      <c r="D6" s="6" t="s">
        <v>19</v>
      </c>
      <c r="E6" s="8"/>
      <c r="F6" s="6"/>
      <c r="G6" t="s">
        <v>31</v>
      </c>
      <c r="H6" s="6" t="s">
        <v>75</v>
      </c>
      <c r="K6" s="6"/>
    </row>
    <row r="7" spans="1:11" ht="16.5" x14ac:dyDescent="0.3">
      <c r="A7" s="6" t="s">
        <v>20</v>
      </c>
      <c r="B7" s="139" t="s">
        <v>127</v>
      </c>
      <c r="C7" s="140">
        <v>88</v>
      </c>
      <c r="D7" s="6" t="s">
        <v>21</v>
      </c>
      <c r="E7" s="8"/>
      <c r="F7" s="6"/>
      <c r="G7" t="s">
        <v>32</v>
      </c>
      <c r="H7" s="6" t="s">
        <v>75</v>
      </c>
      <c r="K7" s="6"/>
    </row>
    <row r="8" spans="1:11" ht="16.5" x14ac:dyDescent="0.3">
      <c r="A8" t="s">
        <v>22</v>
      </c>
      <c r="B8" s="6"/>
      <c r="C8" s="6"/>
      <c r="D8" s="6" t="s">
        <v>23</v>
      </c>
      <c r="E8" s="8"/>
      <c r="F8" s="6"/>
      <c r="G8" t="s">
        <v>33</v>
      </c>
      <c r="H8" s="6" t="s">
        <v>75</v>
      </c>
      <c r="K8" s="6"/>
    </row>
    <row r="9" spans="1:11" ht="16.5" x14ac:dyDescent="0.3">
      <c r="A9" t="s">
        <v>24</v>
      </c>
      <c r="B9" s="6"/>
      <c r="C9" s="6"/>
      <c r="D9" s="6"/>
      <c r="E9" s="6"/>
      <c r="F9" s="6"/>
      <c r="G9" t="s">
        <v>35</v>
      </c>
      <c r="H9" s="6" t="s">
        <v>75</v>
      </c>
      <c r="K9" s="6"/>
    </row>
    <row r="10" spans="1:11" ht="16.5" x14ac:dyDescent="0.3">
      <c r="A10" s="6" t="s">
        <v>25</v>
      </c>
      <c r="B10" s="6"/>
      <c r="C10" s="6"/>
      <c r="D10" s="6"/>
      <c r="E10" s="6"/>
      <c r="F10" s="6"/>
      <c r="G10" t="s">
        <v>36</v>
      </c>
      <c r="H10" s="6" t="s">
        <v>75</v>
      </c>
      <c r="K10" s="6"/>
    </row>
    <row r="11" spans="1:11" ht="16.5" x14ac:dyDescent="0.3">
      <c r="A11" s="6" t="s">
        <v>26</v>
      </c>
      <c r="B11" s="6"/>
      <c r="C11" s="6"/>
      <c r="D11" s="6"/>
      <c r="E11" s="6"/>
      <c r="F11" s="6"/>
      <c r="G11" t="s">
        <v>37</v>
      </c>
      <c r="H11" s="6" t="s">
        <v>75</v>
      </c>
      <c r="K11" s="6"/>
    </row>
    <row r="12" spans="1:11" ht="16.5" x14ac:dyDescent="0.3">
      <c r="A12" s="6" t="s">
        <v>27</v>
      </c>
      <c r="B12" s="6"/>
      <c r="C12" s="6"/>
      <c r="D12" s="6"/>
      <c r="E12" s="6"/>
      <c r="F12" s="6"/>
      <c r="G12" t="s">
        <v>38</v>
      </c>
      <c r="H12" s="6" t="s">
        <v>75</v>
      </c>
      <c r="K12" s="6"/>
    </row>
    <row r="13" spans="1:11" ht="16.5" x14ac:dyDescent="0.3">
      <c r="A13" t="s">
        <v>28</v>
      </c>
      <c r="B13" s="6"/>
      <c r="C13" s="6"/>
      <c r="D13" s="6"/>
      <c r="E13" s="6"/>
      <c r="F13" s="6"/>
      <c r="G13" t="s">
        <v>39</v>
      </c>
      <c r="H13" s="6" t="s">
        <v>75</v>
      </c>
      <c r="K13" s="6"/>
    </row>
    <row r="14" spans="1:11" ht="16.5" x14ac:dyDescent="0.3">
      <c r="A14" s="6" t="s">
        <v>29</v>
      </c>
      <c r="B14" s="6"/>
      <c r="C14" s="6"/>
      <c r="D14" s="6"/>
      <c r="E14" s="6"/>
      <c r="F14" s="6"/>
      <c r="G14" t="s">
        <v>40</v>
      </c>
      <c r="H14" s="6" t="s">
        <v>75</v>
      </c>
      <c r="K14" s="6"/>
    </row>
    <row r="15" spans="1:11" ht="16.5" x14ac:dyDescent="0.3">
      <c r="A15" t="s">
        <v>30</v>
      </c>
      <c r="B15" s="6"/>
      <c r="C15" s="6"/>
      <c r="D15" s="6"/>
      <c r="E15" s="6"/>
      <c r="F15" s="6"/>
      <c r="G15" t="s">
        <v>45</v>
      </c>
      <c r="H15" s="6" t="s">
        <v>75</v>
      </c>
      <c r="K15" s="6"/>
    </row>
    <row r="16" spans="1:11" ht="16.5" x14ac:dyDescent="0.3">
      <c r="A16" t="s">
        <v>31</v>
      </c>
      <c r="B16" s="6"/>
      <c r="C16" s="6"/>
      <c r="D16" s="6"/>
      <c r="E16" s="6"/>
      <c r="F16" s="6"/>
      <c r="G16" t="s">
        <v>44</v>
      </c>
      <c r="H16" s="6" t="s">
        <v>75</v>
      </c>
      <c r="K16" s="6"/>
    </row>
    <row r="17" spans="1:11" ht="16.5" x14ac:dyDescent="0.3">
      <c r="A17" t="s">
        <v>32</v>
      </c>
      <c r="B17" s="6"/>
      <c r="C17" s="6"/>
      <c r="D17" s="6"/>
      <c r="E17" s="6"/>
      <c r="F17" s="6"/>
      <c r="G17" t="s">
        <v>46</v>
      </c>
      <c r="H17" s="6" t="s">
        <v>75</v>
      </c>
      <c r="K17" s="6"/>
    </row>
    <row r="18" spans="1:11" ht="16.5" x14ac:dyDescent="0.3">
      <c r="A18" t="s">
        <v>33</v>
      </c>
      <c r="B18" s="6"/>
      <c r="C18" s="6"/>
      <c r="D18" s="6"/>
      <c r="E18" s="6"/>
      <c r="F18" s="6"/>
      <c r="G18" t="s">
        <v>47</v>
      </c>
      <c r="H18" s="6" t="s">
        <v>75</v>
      </c>
      <c r="K18" s="6"/>
    </row>
    <row r="19" spans="1:11" ht="16.5" x14ac:dyDescent="0.3">
      <c r="A19" s="6" t="s">
        <v>34</v>
      </c>
      <c r="B19" s="6"/>
      <c r="C19" s="6"/>
      <c r="D19" s="6"/>
      <c r="E19" s="6"/>
      <c r="F19" s="6"/>
      <c r="G19" t="s">
        <v>50</v>
      </c>
      <c r="H19" s="6" t="s">
        <v>75</v>
      </c>
      <c r="K19" s="6"/>
    </row>
    <row r="20" spans="1:11" ht="16.5" x14ac:dyDescent="0.3">
      <c r="A20" t="s">
        <v>35</v>
      </c>
      <c r="B20" s="6"/>
      <c r="C20" s="6"/>
      <c r="D20" s="6"/>
      <c r="E20" s="6"/>
      <c r="F20" s="6"/>
      <c r="G20" t="s">
        <v>51</v>
      </c>
      <c r="H20" s="6" t="s">
        <v>75</v>
      </c>
      <c r="K20" s="6"/>
    </row>
    <row r="21" spans="1:11" ht="16.5" x14ac:dyDescent="0.3">
      <c r="A21" t="s">
        <v>36</v>
      </c>
      <c r="B21" s="6"/>
      <c r="C21" s="6"/>
      <c r="D21" s="6"/>
      <c r="E21" s="6"/>
      <c r="F21" s="6"/>
      <c r="G21" t="s">
        <v>54</v>
      </c>
      <c r="H21" s="6" t="s">
        <v>75</v>
      </c>
      <c r="K21" s="6"/>
    </row>
    <row r="22" spans="1:11" ht="16.5" x14ac:dyDescent="0.3">
      <c r="A22" t="s">
        <v>37</v>
      </c>
      <c r="B22" s="6"/>
      <c r="C22" s="6"/>
      <c r="D22" s="6"/>
      <c r="E22" s="6"/>
      <c r="F22" s="6"/>
      <c r="G22" t="s">
        <v>55</v>
      </c>
      <c r="H22" s="6" t="s">
        <v>75</v>
      </c>
      <c r="K22" s="6"/>
    </row>
    <row r="23" spans="1:11" ht="16.5" x14ac:dyDescent="0.3">
      <c r="A23" t="s">
        <v>38</v>
      </c>
      <c r="B23" s="6"/>
      <c r="C23" s="6"/>
      <c r="D23" s="6"/>
      <c r="E23" s="6"/>
      <c r="F23" s="6"/>
      <c r="G23" t="s">
        <v>57</v>
      </c>
      <c r="H23" s="6" t="s">
        <v>75</v>
      </c>
      <c r="K23" s="6"/>
    </row>
    <row r="24" spans="1:11" ht="16.5" x14ac:dyDescent="0.3">
      <c r="A24" t="s">
        <v>39</v>
      </c>
      <c r="B24" s="6"/>
      <c r="C24" s="6"/>
      <c r="D24" s="6"/>
      <c r="E24" s="6"/>
      <c r="F24" s="6"/>
      <c r="G24" t="s">
        <v>61</v>
      </c>
      <c r="H24" s="6" t="s">
        <v>75</v>
      </c>
      <c r="K24" s="6"/>
    </row>
    <row r="25" spans="1:11" ht="16.5" x14ac:dyDescent="0.3">
      <c r="A25" t="s">
        <v>40</v>
      </c>
      <c r="B25" s="6"/>
      <c r="C25" s="6"/>
      <c r="D25" s="6"/>
      <c r="E25" s="6"/>
      <c r="F25" s="6"/>
      <c r="G25" t="s">
        <v>62</v>
      </c>
      <c r="H25" s="6" t="s">
        <v>75</v>
      </c>
      <c r="K25" s="6"/>
    </row>
    <row r="26" spans="1:11" ht="16.5" x14ac:dyDescent="0.3">
      <c r="A26" t="s">
        <v>41</v>
      </c>
      <c r="B26" s="6"/>
      <c r="C26" s="6"/>
      <c r="D26" s="6"/>
      <c r="E26" s="6"/>
      <c r="F26" s="6"/>
      <c r="G26" t="s">
        <v>64</v>
      </c>
      <c r="H26" s="6" t="s">
        <v>75</v>
      </c>
      <c r="K26" s="6"/>
    </row>
    <row r="27" spans="1:11" ht="16.5" x14ac:dyDescent="0.3">
      <c r="A27" t="s">
        <v>42</v>
      </c>
      <c r="B27" s="6"/>
      <c r="C27" s="6"/>
      <c r="D27" s="6"/>
      <c r="E27" s="6"/>
      <c r="F27" s="6"/>
      <c r="G27" t="s">
        <v>65</v>
      </c>
      <c r="H27" s="6" t="s">
        <v>75</v>
      </c>
      <c r="K27" s="6"/>
    </row>
    <row r="28" spans="1:11" ht="16.5" x14ac:dyDescent="0.3">
      <c r="A28" t="s">
        <v>43</v>
      </c>
      <c r="B28" s="6"/>
      <c r="C28" s="6"/>
      <c r="D28" s="6"/>
      <c r="E28" s="6"/>
      <c r="F28" s="6"/>
      <c r="G28" s="6" t="s">
        <v>11</v>
      </c>
      <c r="H28" s="6" t="s">
        <v>76</v>
      </c>
    </row>
    <row r="29" spans="1:11" ht="16.5" x14ac:dyDescent="0.3">
      <c r="A29" t="s">
        <v>44</v>
      </c>
      <c r="B29" s="6"/>
      <c r="C29" s="6"/>
      <c r="D29" s="6"/>
      <c r="E29" s="6"/>
      <c r="F29" s="6"/>
      <c r="G29" s="6" t="s">
        <v>9</v>
      </c>
      <c r="H29" s="6" t="s">
        <v>76</v>
      </c>
    </row>
    <row r="30" spans="1:11" ht="16.5" x14ac:dyDescent="0.3">
      <c r="A30" t="s">
        <v>45</v>
      </c>
      <c r="B30" s="6"/>
      <c r="C30" s="6"/>
      <c r="D30" s="6"/>
      <c r="E30" s="6"/>
      <c r="F30" s="6"/>
      <c r="G30" s="6" t="s">
        <v>16</v>
      </c>
      <c r="H30" s="6" t="s">
        <v>76</v>
      </c>
    </row>
    <row r="31" spans="1:11" ht="16.5" x14ac:dyDescent="0.3">
      <c r="A31" t="s">
        <v>46</v>
      </c>
      <c r="B31" s="6"/>
      <c r="C31" s="6"/>
      <c r="D31" s="6"/>
      <c r="E31" s="6"/>
      <c r="F31" s="6"/>
      <c r="G31" s="6" t="s">
        <v>14</v>
      </c>
      <c r="H31" s="6" t="s">
        <v>76</v>
      </c>
    </row>
    <row r="32" spans="1:11" ht="16.5" x14ac:dyDescent="0.3">
      <c r="A32" t="s">
        <v>47</v>
      </c>
      <c r="B32" s="6"/>
      <c r="C32" s="6"/>
      <c r="D32" s="6"/>
      <c r="E32" s="6"/>
      <c r="F32" s="6"/>
      <c r="G32" s="6" t="s">
        <v>18</v>
      </c>
      <c r="H32" s="6" t="s">
        <v>76</v>
      </c>
    </row>
    <row r="33" spans="1:8" ht="16.5" x14ac:dyDescent="0.3">
      <c r="A33" t="s">
        <v>48</v>
      </c>
      <c r="B33" s="6"/>
      <c r="C33" s="6"/>
      <c r="D33" s="6"/>
      <c r="E33" s="6"/>
      <c r="F33" s="6"/>
      <c r="G33" s="6" t="s">
        <v>20</v>
      </c>
      <c r="H33" s="6" t="s">
        <v>76</v>
      </c>
    </row>
    <row r="34" spans="1:8" ht="16.5" x14ac:dyDescent="0.3">
      <c r="A34" t="s">
        <v>49</v>
      </c>
      <c r="B34" s="6"/>
      <c r="C34" s="6"/>
      <c r="D34" s="6"/>
      <c r="E34" s="6"/>
      <c r="F34" s="6"/>
      <c r="G34" s="6" t="s">
        <v>25</v>
      </c>
      <c r="H34" s="6" t="s">
        <v>76</v>
      </c>
    </row>
    <row r="35" spans="1:8" ht="16.5" x14ac:dyDescent="0.3">
      <c r="A35" t="s">
        <v>50</v>
      </c>
      <c r="B35" s="6"/>
      <c r="C35" s="6"/>
      <c r="D35" s="6"/>
      <c r="E35" s="6"/>
      <c r="F35" s="6"/>
      <c r="G35" s="6" t="s">
        <v>26</v>
      </c>
      <c r="H35" s="6" t="s">
        <v>76</v>
      </c>
    </row>
    <row r="36" spans="1:8" ht="16.5" x14ac:dyDescent="0.3">
      <c r="A36" t="s">
        <v>51</v>
      </c>
      <c r="B36" s="6"/>
      <c r="C36" s="6"/>
      <c r="D36" s="6"/>
      <c r="E36" s="6"/>
      <c r="F36" s="6"/>
      <c r="G36" s="6" t="s">
        <v>27</v>
      </c>
      <c r="H36" s="6" t="s">
        <v>76</v>
      </c>
    </row>
    <row r="37" spans="1:8" ht="16.5" x14ac:dyDescent="0.3">
      <c r="A37" t="s">
        <v>52</v>
      </c>
      <c r="B37" s="6"/>
      <c r="C37" s="6"/>
      <c r="D37" s="6"/>
      <c r="E37" s="6"/>
      <c r="F37" s="6"/>
      <c r="G37" s="6" t="s">
        <v>29</v>
      </c>
      <c r="H37" s="6" t="s">
        <v>76</v>
      </c>
    </row>
    <row r="38" spans="1:8" ht="16.5" x14ac:dyDescent="0.3">
      <c r="A38" t="s">
        <v>53</v>
      </c>
      <c r="B38" s="6"/>
      <c r="C38" s="6"/>
      <c r="D38" s="6"/>
      <c r="E38" s="6"/>
      <c r="F38" s="6"/>
      <c r="G38" s="6" t="s">
        <v>34</v>
      </c>
      <c r="H38" s="6" t="s">
        <v>76</v>
      </c>
    </row>
    <row r="39" spans="1:8" ht="16.5" x14ac:dyDescent="0.3">
      <c r="A39" t="s">
        <v>54</v>
      </c>
      <c r="B39" s="6"/>
      <c r="C39" s="6"/>
      <c r="D39" s="6"/>
      <c r="E39" s="6"/>
      <c r="F39" s="6"/>
      <c r="G39" t="s">
        <v>41</v>
      </c>
      <c r="H39" s="6" t="s">
        <v>76</v>
      </c>
    </row>
    <row r="40" spans="1:8" ht="16.5" x14ac:dyDescent="0.3">
      <c r="A40" t="s">
        <v>55</v>
      </c>
      <c r="B40" s="6"/>
      <c r="C40" s="6"/>
      <c r="D40" s="6"/>
      <c r="E40" s="6"/>
      <c r="F40" s="6"/>
      <c r="G40" t="s">
        <v>42</v>
      </c>
      <c r="H40" s="6" t="s">
        <v>76</v>
      </c>
    </row>
    <row r="41" spans="1:8" ht="16.5" x14ac:dyDescent="0.3">
      <c r="A41" t="s">
        <v>56</v>
      </c>
      <c r="B41" s="6"/>
      <c r="C41" s="6"/>
      <c r="D41" s="6"/>
      <c r="E41" s="6"/>
      <c r="F41" s="6"/>
      <c r="G41" t="s">
        <v>49</v>
      </c>
      <c r="H41" s="6" t="s">
        <v>76</v>
      </c>
    </row>
    <row r="42" spans="1:8" ht="16.5" x14ac:dyDescent="0.3">
      <c r="A42" t="s">
        <v>57</v>
      </c>
      <c r="B42" s="6"/>
      <c r="C42" s="6"/>
      <c r="D42" s="6"/>
      <c r="E42" s="6"/>
      <c r="F42" s="6"/>
      <c r="G42" t="s">
        <v>48</v>
      </c>
      <c r="H42" s="6" t="s">
        <v>76</v>
      </c>
    </row>
    <row r="43" spans="1:8" ht="16.5" x14ac:dyDescent="0.3">
      <c r="A43" t="s">
        <v>58</v>
      </c>
      <c r="B43" s="6"/>
      <c r="C43" s="6"/>
      <c r="D43" s="6"/>
      <c r="E43" s="6"/>
      <c r="F43" s="6"/>
      <c r="G43" t="s">
        <v>43</v>
      </c>
      <c r="H43" s="6" t="s">
        <v>76</v>
      </c>
    </row>
    <row r="44" spans="1:8" ht="16.5" x14ac:dyDescent="0.3">
      <c r="A44" t="s">
        <v>59</v>
      </c>
      <c r="B44" s="6"/>
      <c r="C44" s="6"/>
      <c r="D44" s="6"/>
      <c r="E44" s="6"/>
      <c r="F44" s="6"/>
      <c r="G44" t="s">
        <v>52</v>
      </c>
      <c r="H44" s="6" t="s">
        <v>76</v>
      </c>
    </row>
    <row r="45" spans="1:8" ht="16.5" x14ac:dyDescent="0.3">
      <c r="A45" t="s">
        <v>60</v>
      </c>
      <c r="B45" s="6"/>
      <c r="C45" s="6"/>
      <c r="D45" s="6"/>
      <c r="E45" s="6"/>
      <c r="F45" s="6"/>
      <c r="G45" t="s">
        <v>53</v>
      </c>
      <c r="H45" s="6" t="s">
        <v>76</v>
      </c>
    </row>
    <row r="46" spans="1:8" ht="16.5" x14ac:dyDescent="0.3">
      <c r="A46" t="s">
        <v>61</v>
      </c>
      <c r="B46" s="6"/>
      <c r="C46" s="6"/>
      <c r="D46" s="6"/>
      <c r="E46" s="6"/>
      <c r="F46" s="6"/>
      <c r="G46" t="s">
        <v>56</v>
      </c>
      <c r="H46" s="6" t="s">
        <v>76</v>
      </c>
    </row>
    <row r="47" spans="1:8" ht="16.5" x14ac:dyDescent="0.3">
      <c r="A47" t="s">
        <v>62</v>
      </c>
      <c r="B47" s="6"/>
      <c r="C47" s="6"/>
      <c r="D47" s="6"/>
      <c r="E47" s="6"/>
      <c r="F47" s="6"/>
      <c r="G47" t="s">
        <v>58</v>
      </c>
      <c r="H47" s="6" t="s">
        <v>76</v>
      </c>
    </row>
    <row r="48" spans="1:8" ht="16.5" x14ac:dyDescent="0.3">
      <c r="A48" t="s">
        <v>63</v>
      </c>
      <c r="B48" s="6"/>
      <c r="C48" s="6"/>
      <c r="D48" s="6"/>
      <c r="E48" s="6"/>
      <c r="F48" s="6"/>
      <c r="G48" t="s">
        <v>59</v>
      </c>
      <c r="H48" s="6" t="s">
        <v>76</v>
      </c>
    </row>
    <row r="49" spans="1:8" ht="16.5" x14ac:dyDescent="0.3">
      <c r="A49" t="s">
        <v>64</v>
      </c>
      <c r="B49" s="6"/>
      <c r="C49" s="6"/>
      <c r="D49" s="6"/>
      <c r="E49" s="6"/>
      <c r="F49" s="6"/>
      <c r="G49" t="s">
        <v>60</v>
      </c>
      <c r="H49" s="6" t="s">
        <v>76</v>
      </c>
    </row>
    <row r="50" spans="1:8" ht="16.5" x14ac:dyDescent="0.3">
      <c r="A50" t="s">
        <v>65</v>
      </c>
      <c r="B50" s="6"/>
      <c r="C50" s="6"/>
      <c r="D50" s="6"/>
      <c r="E50" s="6"/>
      <c r="F50" s="6"/>
      <c r="G50" t="s">
        <v>63</v>
      </c>
      <c r="H50" s="6" t="s">
        <v>76</v>
      </c>
    </row>
    <row r="51" spans="1:8" ht="16.5" x14ac:dyDescent="0.3">
      <c r="A51" t="s">
        <v>66</v>
      </c>
      <c r="B51" s="6"/>
      <c r="C51" s="6"/>
      <c r="G51" t="s">
        <v>66</v>
      </c>
      <c r="H51" s="6" t="s">
        <v>76</v>
      </c>
    </row>
  </sheetData>
  <sortState xmlns:xlrd2="http://schemas.microsoft.com/office/spreadsheetml/2017/richdata2" ref="A2:A51">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3 Y X m U D 1 C W F 2 n A A A A + A A A A B I A H A B D b 2 5 m a W c v U G F j a 2 F n Z S 5 4 b W w g o h g A K K A U A A A A A A A A A A A A A A A A A A A A A A A A A A A A h Y 9 B D o I w F E S v Q r q n L S U q I Z + y c C u J C d G 4 b W q F R i i G F s v d X H g k r y C J o u 5 c z u R N 8 u Z x u 0 M + t k 1 w V b 3 V n c l Q h C k K l J H d U Z s q Q 4 M 7 h Q n K O W y F P I t K B R N s b D p a n a H a u U t K i P c e + x h 3 f U U Y p R E 5 F J t S 1 q o V o T b W C S M V + q y O / 1 e I w / 4 l w x l O I r x I 4 g i v l g z I X E O h z R d h k z G m Q H 5 K W A + N G 3 r F l Q l 3 J Z A 5 A n m / 4 E 9 Q S w M E F A A C A A g A 3 Y X m 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2 F 5 l A o i k e 4 D g A A A B E A A A A T A B w A R m 9 y b X V s Y X M v U 2 V j d G l v b j E u b S C i G A A o o B Q A A A A A A A A A A A A A A A A A A A A A A A A A A A A r T k 0 u y c z P U w i G 0 I b W A F B L A Q I t A B Q A A g A I A N 2 F 5 l A 9 Q l h d p w A A A P g A A A A S A A A A A A A A A A A A A A A A A A A A A A B D b 2 5 m a W c v U G F j a 2 F n Z S 5 4 b W x Q S w E C L Q A U A A I A C A D d h e Z Q D 8 r p q 6 Q A A A D p A A A A E w A A A A A A A A A A A A A A A A D z A A A A W 0 N v b n R l b n R f V H l w Z X N d L n h t b F B L A Q I t A B Q A A g A I A N 2 F 5 l 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y f j c O 9 6 T D Q p S T R B Q F W I / V A A A A A A I A A A A A A A N m A A D A A A A A E A A A A M C m 1 G Y M d 2 N q m V D e z 2 M M X + 0 A A A A A B I A A A K A A A A A Q A A A A 4 Q C 4 F 5 9 z s x C 0 / 9 K l q V d 6 D 1 A A A A C k U A m c 1 w m R K u e 9 5 7 D 6 U j s u O k t z 5 I I x B P N U n u b h b 4 h X y 0 A q x A N C 3 7 i 7 G r 5 m P S A Q d 8 R W C 4 W + s y y K j / d O W U B X E 9 L 0 w C k 1 B P 0 / 0 r R v i v k U 2 o Z 1 s R Q A A A C J w e a 7 Z d Y W w B 0 c W m s / A M H K 1 d A t T A = = < / D a t a M a s h u p > 
</file>

<file path=customXml/itemProps1.xml><?xml version="1.0" encoding="utf-8"?>
<ds:datastoreItem xmlns:ds="http://schemas.openxmlformats.org/officeDocument/2006/customXml" ds:itemID="{9F3D486C-80AB-4841-B4E1-46B809383DBB}">
  <ds:schemaRefs>
    <ds:schemaRef ds:uri="http://schemas.microsoft.com/DataMashup"/>
  </ds:schemaRefs>
</ds:datastoreItem>
</file>

<file path=docMetadata/LabelInfo.xml><?xml version="1.0" encoding="utf-8"?>
<clbl:labelList xmlns:clbl="http://schemas.microsoft.com/office/2020/mipLabelMetadata">
  <clbl:label id="{e202cd47-7a56-4baa-99e3-e3b71a7c77dd}" enabled="0" method="" siteId="{e202cd47-7a56-4baa-99e3-e3b71a7c77d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Field Descriptions</vt:lpstr>
      <vt:lpstr>Data Example</vt:lpstr>
      <vt:lpstr>INPUT Midwest &amp; Northeast Data</vt:lpstr>
      <vt:lpstr>RESULTS Midwest &amp; Northeast</vt:lpstr>
      <vt:lpstr>INPUT Western &amp; Southern Data</vt:lpstr>
      <vt:lpstr>RESULTS Western &amp; Southern</vt:lpstr>
      <vt:lpstr> Data References (2)</vt:lpstr>
      <vt:lpstr>Data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Hernandez</dc:creator>
  <cp:lastModifiedBy>Oreilly, Catherine</cp:lastModifiedBy>
  <dcterms:created xsi:type="dcterms:W3CDTF">2020-07-02T20:22:07Z</dcterms:created>
  <dcterms:modified xsi:type="dcterms:W3CDTF">2023-12-15T17:16:36Z</dcterms:modified>
</cp:coreProperties>
</file>